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4 Personal Projects folder\01 - PGE2 Project_JD &amp; LG\Paper\07 - Final Submission\02 - Source Data\Fig4\raw_data\4fghi - PDOTS\"/>
    </mc:Choice>
  </mc:AlternateContent>
  <xr:revisionPtr revIDLastSave="0" documentId="8_{37FA74B2-41CE-4070-B2F5-03928DC00F28}" xr6:coauthVersionLast="47" xr6:coauthVersionMax="47" xr10:uidLastSave="{00000000-0000-0000-0000-000000000000}"/>
  <bookViews>
    <workbookView xWindow="-25320" yWindow="-3975" windowWidth="25440" windowHeight="15390" xr2:uid="{5469A4FE-F955-4370-940A-7E7BB48896E6}"/>
  </bookViews>
  <sheets>
    <sheet name="10429" sheetId="1" r:id="rId1"/>
    <sheet name="10416" sheetId="2" r:id="rId2"/>
    <sheet name="10417" sheetId="3" r:id="rId3"/>
    <sheet name="10419" sheetId="4" r:id="rId4"/>
    <sheet name="1042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3" l="1"/>
  <c r="N5" i="3"/>
  <c r="M5" i="3"/>
  <c r="O4" i="3"/>
  <c r="N4" i="3"/>
  <c r="M4" i="3"/>
  <c r="O3" i="3"/>
  <c r="N3" i="3"/>
  <c r="M3" i="3"/>
  <c r="O2" i="3"/>
  <c r="N2" i="3"/>
  <c r="M2" i="3"/>
  <c r="Q17" i="2"/>
  <c r="Q24" i="2" s="1"/>
  <c r="P17" i="2"/>
  <c r="P24" i="2" s="1"/>
  <c r="O11" i="2"/>
  <c r="Q10" i="2"/>
  <c r="P10" i="2"/>
  <c r="O10" i="2"/>
  <c r="O17" i="2" s="1"/>
  <c r="O24" i="2" s="1"/>
  <c r="Q9" i="2"/>
  <c r="P9" i="2"/>
  <c r="O9" i="2"/>
  <c r="Q8" i="2"/>
  <c r="P8" i="2"/>
  <c r="Q16" i="2" s="1"/>
  <c r="Q23" i="2" s="1"/>
  <c r="O8" i="2"/>
  <c r="Q7" i="2"/>
  <c r="P7" i="2"/>
  <c r="O7" i="2"/>
  <c r="Q6" i="2"/>
  <c r="P6" i="2"/>
  <c r="O6" i="2"/>
  <c r="Q5" i="2"/>
  <c r="P5" i="2"/>
  <c r="P12" i="2" s="1"/>
  <c r="P19" i="2" s="1"/>
  <c r="O5" i="2"/>
  <c r="O12" i="2" s="1"/>
  <c r="O19" i="2" s="1"/>
  <c r="N2" i="1"/>
  <c r="Q8" i="1"/>
  <c r="Q11" i="1" s="1"/>
  <c r="Q18" i="1" s="1"/>
  <c r="N3" i="1"/>
  <c r="O3" i="1"/>
  <c r="P3" i="1"/>
  <c r="N4" i="1"/>
  <c r="O4" i="1"/>
  <c r="P4" i="1"/>
  <c r="N5" i="1"/>
  <c r="O5" i="1"/>
  <c r="P5" i="1"/>
  <c r="N6" i="1"/>
  <c r="O6" i="1"/>
  <c r="P6" i="1"/>
  <c r="N7" i="1"/>
  <c r="O7" i="1"/>
  <c r="P7" i="1"/>
  <c r="O2" i="1"/>
  <c r="P2" i="1"/>
  <c r="O13" i="2" l="1"/>
  <c r="O20" i="2" s="1"/>
  <c r="P13" i="2"/>
  <c r="P20" i="2" s="1"/>
  <c r="Q12" i="2"/>
  <c r="Q19" i="2" s="1"/>
  <c r="Q13" i="2"/>
  <c r="Q20" i="2" s="1"/>
  <c r="O14" i="2"/>
  <c r="O21" i="2" s="1"/>
  <c r="P14" i="2"/>
  <c r="P21" i="2" s="1"/>
  <c r="Q14" i="2"/>
  <c r="Q21" i="2" s="1"/>
  <c r="O15" i="2"/>
  <c r="O22" i="2" s="1"/>
  <c r="P15" i="2"/>
  <c r="P22" i="2" s="1"/>
  <c r="Q15" i="2"/>
  <c r="Q22" i="2" s="1"/>
  <c r="O16" i="2"/>
  <c r="O23" i="2" s="1"/>
  <c r="P16" i="2"/>
  <c r="P23" i="2" s="1"/>
  <c r="S14" i="1"/>
  <c r="S21" i="1" s="1"/>
  <c r="R13" i="1"/>
  <c r="R20" i="1" s="1"/>
  <c r="Q12" i="1"/>
  <c r="Q19" i="1" s="1"/>
  <c r="S10" i="1"/>
  <c r="S17" i="1" s="1"/>
  <c r="Q9" i="1"/>
  <c r="Q16" i="1" s="1"/>
  <c r="R14" i="1"/>
  <c r="R21" i="1" s="1"/>
  <c r="Q13" i="1"/>
  <c r="Q20" i="1" s="1"/>
  <c r="S11" i="1"/>
  <c r="S18" i="1" s="1"/>
  <c r="R10" i="1"/>
  <c r="R17" i="1" s="1"/>
  <c r="S9" i="1"/>
  <c r="S16" i="1" s="1"/>
  <c r="Q14" i="1"/>
  <c r="Q21" i="1" s="1"/>
  <c r="S12" i="1"/>
  <c r="S19" i="1" s="1"/>
  <c r="R11" i="1"/>
  <c r="R18" i="1" s="1"/>
  <c r="Q10" i="1"/>
  <c r="Q17" i="1" s="1"/>
  <c r="R9" i="1"/>
  <c r="R16" i="1" s="1"/>
  <c r="S13" i="1"/>
  <c r="S20" i="1" s="1"/>
  <c r="R12" i="1"/>
  <c r="R19" i="1" s="1"/>
</calcChain>
</file>

<file path=xl/sharedStrings.xml><?xml version="1.0" encoding="utf-8"?>
<sst xmlns="http://schemas.openxmlformats.org/spreadsheetml/2006/main" count="497" uniqueCount="54">
  <si>
    <t>Item</t>
  </si>
  <si>
    <t>Source</t>
  </si>
  <si>
    <t>FieldID</t>
  </si>
  <si>
    <t>RoiID</t>
  </si>
  <si>
    <t>BinaryID</t>
  </si>
  <si>
    <t>ND.T</t>
  </si>
  <si>
    <t>ND.M</t>
  </si>
  <si>
    <t>ND.Z</t>
  </si>
  <si>
    <t>NumberObjects</t>
  </si>
  <si>
    <t>BinaryAreaFraction</t>
  </si>
  <si>
    <t>BinaryArea</t>
  </si>
  <si>
    <t>TRITC 10429 chips 1-6 7-1-24 001.nd2</t>
  </si>
  <si>
    <t>N/A</t>
  </si>
  <si>
    <t>Threshold (6)</t>
  </si>
  <si>
    <t>FITC 10429 chips 1-6 7-1-24 001.nd2</t>
  </si>
  <si>
    <t>Threshold</t>
  </si>
  <si>
    <t>total</t>
  </si>
  <si>
    <t>live</t>
  </si>
  <si>
    <t>dead</t>
  </si>
  <si>
    <t>10429 untreated control</t>
  </si>
  <si>
    <t>Untransfected T cells 1:1</t>
  </si>
  <si>
    <t>Mock anti-HER1 CarT 1:1</t>
  </si>
  <si>
    <t>Mock anti-HER1 CarT 1:3</t>
  </si>
  <si>
    <t>dKO anti-HER1 CarT 1:1</t>
  </si>
  <si>
    <t>dKO anti-HER1 CarT 1:3</t>
  </si>
  <si>
    <t xml:space="preserve">live </t>
  </si>
  <si>
    <t>DAPI 10413 chip 1-6,  6-10-24.nd2</t>
  </si>
  <si>
    <t>Control 10416</t>
  </si>
  <si>
    <t>10416+Untransfected T cells 1:1</t>
  </si>
  <si>
    <t>10416+Mock anti-HER1 CarT 1:1</t>
  </si>
  <si>
    <t>10416+Mock anti-HER1 CarT 1:3</t>
  </si>
  <si>
    <t>10416+dKO anti-HER1 CarT 1:1</t>
  </si>
  <si>
    <t>10416+dKO anti-HER1 CarT 1:3</t>
  </si>
  <si>
    <t>TRITC 10413 chip 1-6,  6-10-24.nd2</t>
  </si>
  <si>
    <t>Total</t>
  </si>
  <si>
    <t>DAPI 10414 chip 1-4,  6-10-24002.nd2</t>
  </si>
  <si>
    <t>TRITC 10414 chip 1-4,  6-10-24002.nd2</t>
  </si>
  <si>
    <t>PDOTS 10416</t>
  </si>
  <si>
    <t xml:space="preserve">total </t>
  </si>
  <si>
    <t>DAPI 10416 chip 1-6,  6-10-24001.nd2</t>
  </si>
  <si>
    <t>Untreated 10419</t>
  </si>
  <si>
    <t>Untransfected T cells 1:1</t>
  </si>
  <si>
    <t>Mock anti-HER1 CarT 1:1</t>
  </si>
  <si>
    <t>Mock anti-HER1 CarT 1:3</t>
  </si>
  <si>
    <t>dKO anti-HER1 CarT 1:1</t>
  </si>
  <si>
    <t>dKO anti-HER1 CarT 1:3</t>
  </si>
  <si>
    <t>TRITC 10416 chip 1-6,  6-10-24001.nd2</t>
  </si>
  <si>
    <t>FITC 10422 chips 1-6 6-15-24.nd2</t>
  </si>
  <si>
    <t>10422 control</t>
  </si>
  <si>
    <t>Mock antiHER1 1:1</t>
  </si>
  <si>
    <t>Mock antiHER1 1:3</t>
  </si>
  <si>
    <t>dKO antiHER1 1:1</t>
  </si>
  <si>
    <t>dKO antiHER1 1:3</t>
  </si>
  <si>
    <t>TRITC 10422 chips 1-6 6-15-24.nd2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</si>
</sst>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CE311-A5DC-4B4B-BFBD-A10F81CC76F6}">
  <dimension ref="A1:V37"/>
  <sheetViews>
    <sheetView tabSelected="1" workbookViewId="0">
      <selection activeCell="K44" sqref="K44"/>
    </sheetView>
  </sheetViews>
  <sheetFormatPr baseColWidth="10" defaultColWidth="8.7265625" defaultRowHeight="14.5" x14ac:dyDescent="0.35"/>
  <cols>
    <col min="2" max="2" width="19.26953125" customWidth="1"/>
    <col min="13" max="13" width="22.453125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t="s">
        <v>16</v>
      </c>
      <c r="Q1" t="s">
        <v>17</v>
      </c>
      <c r="T1" t="s">
        <v>18</v>
      </c>
    </row>
    <row r="2" spans="1:22" x14ac:dyDescent="0.35">
      <c r="A2">
        <v>1</v>
      </c>
      <c r="B2" t="s">
        <v>11</v>
      </c>
      <c r="C2">
        <v>20</v>
      </c>
      <c r="D2">
        <v>1</v>
      </c>
      <c r="E2" t="s">
        <v>13</v>
      </c>
      <c r="F2" t="s">
        <v>12</v>
      </c>
      <c r="G2">
        <v>1</v>
      </c>
      <c r="H2" t="s">
        <v>12</v>
      </c>
      <c r="I2">
        <v>175</v>
      </c>
      <c r="J2">
        <v>1E-3</v>
      </c>
      <c r="K2">
        <v>8521.65</v>
      </c>
      <c r="M2" t="s">
        <v>19</v>
      </c>
      <c r="N2">
        <f>Q2+T2</f>
        <v>124024.09999999999</v>
      </c>
      <c r="O2">
        <f t="shared" ref="O2:P2" si="0">R2+U2</f>
        <v>141709.15999999997</v>
      </c>
      <c r="P2">
        <f t="shared" si="0"/>
        <v>110547.8</v>
      </c>
      <c r="Q2">
        <v>115502.45</v>
      </c>
      <c r="R2">
        <v>137673.82999999999</v>
      </c>
      <c r="S2">
        <v>102463.67</v>
      </c>
      <c r="T2">
        <v>8521.65</v>
      </c>
      <c r="U2">
        <v>4035.33</v>
      </c>
      <c r="V2">
        <v>8084.13</v>
      </c>
    </row>
    <row r="3" spans="1:22" x14ac:dyDescent="0.35">
      <c r="A3">
        <v>2</v>
      </c>
      <c r="B3" t="s">
        <v>11</v>
      </c>
      <c r="C3">
        <v>21</v>
      </c>
      <c r="D3">
        <v>1</v>
      </c>
      <c r="E3" t="s">
        <v>13</v>
      </c>
      <c r="F3" t="s">
        <v>12</v>
      </c>
      <c r="G3">
        <v>2</v>
      </c>
      <c r="H3" t="s">
        <v>12</v>
      </c>
      <c r="I3">
        <v>86</v>
      </c>
      <c r="J3">
        <v>2.0000000000000001E-4</v>
      </c>
      <c r="K3">
        <v>4035.33</v>
      </c>
      <c r="M3" t="s">
        <v>20</v>
      </c>
      <c r="N3">
        <f t="shared" ref="N3:N7" si="1">Q3+T3</f>
        <v>109958.18000000001</v>
      </c>
      <c r="O3">
        <f t="shared" ref="O3:O7" si="2">R3+U3</f>
        <v>133003.18</v>
      </c>
      <c r="P3">
        <f t="shared" ref="P3:P7" si="3">S3+V3</f>
        <v>206731.2</v>
      </c>
      <c r="Q3">
        <v>100902.94</v>
      </c>
      <c r="R3">
        <v>116897.88</v>
      </c>
      <c r="S3">
        <v>196450.82</v>
      </c>
      <c r="T3">
        <v>9055.24</v>
      </c>
      <c r="U3">
        <v>16105.3</v>
      </c>
      <c r="V3">
        <v>10280.379999999999</v>
      </c>
    </row>
    <row r="4" spans="1:22" x14ac:dyDescent="0.35">
      <c r="A4">
        <v>3</v>
      </c>
      <c r="B4" t="s">
        <v>11</v>
      </c>
      <c r="C4">
        <v>22</v>
      </c>
      <c r="D4">
        <v>1</v>
      </c>
      <c r="E4" t="s">
        <v>13</v>
      </c>
      <c r="F4" t="s">
        <v>12</v>
      </c>
      <c r="G4">
        <v>3</v>
      </c>
      <c r="H4" t="s">
        <v>12</v>
      </c>
      <c r="I4">
        <v>241</v>
      </c>
      <c r="J4">
        <v>1E-3</v>
      </c>
      <c r="K4">
        <v>8084.13</v>
      </c>
      <c r="M4" t="s">
        <v>21</v>
      </c>
      <c r="N4">
        <f t="shared" si="1"/>
        <v>106925.71</v>
      </c>
      <c r="O4">
        <f t="shared" si="2"/>
        <v>91109.85</v>
      </c>
      <c r="P4">
        <f t="shared" si="3"/>
        <v>88172.18</v>
      </c>
      <c r="Q4">
        <v>97878.21</v>
      </c>
      <c r="R4">
        <v>87298.1</v>
      </c>
      <c r="S4">
        <v>83887.9</v>
      </c>
      <c r="T4">
        <v>9047.5</v>
      </c>
      <c r="U4">
        <v>3811.75</v>
      </c>
      <c r="V4">
        <v>4284.28</v>
      </c>
    </row>
    <row r="5" spans="1:22" x14ac:dyDescent="0.35">
      <c r="A5">
        <v>4</v>
      </c>
      <c r="B5" t="s">
        <v>11</v>
      </c>
      <c r="C5">
        <v>23</v>
      </c>
      <c r="D5">
        <v>1</v>
      </c>
      <c r="E5" t="s">
        <v>13</v>
      </c>
      <c r="F5" t="s">
        <v>12</v>
      </c>
      <c r="G5">
        <v>4</v>
      </c>
      <c r="H5" t="s">
        <v>12</v>
      </c>
      <c r="I5">
        <v>108</v>
      </c>
      <c r="J5">
        <v>4.0000000000000002E-4</v>
      </c>
      <c r="K5">
        <v>9055.24</v>
      </c>
      <c r="M5" t="s">
        <v>22</v>
      </c>
      <c r="N5">
        <f t="shared" si="1"/>
        <v>83870.59</v>
      </c>
      <c r="O5">
        <f t="shared" si="2"/>
        <v>109675.75</v>
      </c>
      <c r="P5">
        <f t="shared" si="3"/>
        <v>98610.63</v>
      </c>
      <c r="Q5">
        <v>77409.97</v>
      </c>
      <c r="R5">
        <v>103508.09</v>
      </c>
      <c r="S5">
        <v>96356.86</v>
      </c>
      <c r="T5">
        <v>6460.62</v>
      </c>
      <c r="U5">
        <v>6167.66</v>
      </c>
      <c r="V5">
        <v>2253.77</v>
      </c>
    </row>
    <row r="6" spans="1:22" x14ac:dyDescent="0.35">
      <c r="A6">
        <v>5</v>
      </c>
      <c r="B6" t="s">
        <v>11</v>
      </c>
      <c r="C6">
        <v>24</v>
      </c>
      <c r="D6">
        <v>1</v>
      </c>
      <c r="E6" t="s">
        <v>13</v>
      </c>
      <c r="F6" t="s">
        <v>12</v>
      </c>
      <c r="G6">
        <v>5</v>
      </c>
      <c r="H6" t="s">
        <v>12</v>
      </c>
      <c r="I6">
        <v>282</v>
      </c>
      <c r="J6">
        <v>2E-3</v>
      </c>
      <c r="K6">
        <v>16105.3</v>
      </c>
      <c r="M6" t="s">
        <v>23</v>
      </c>
      <c r="N6">
        <f t="shared" si="1"/>
        <v>34653.339999999997</v>
      </c>
      <c r="O6">
        <f t="shared" si="2"/>
        <v>26837.040000000001</v>
      </c>
      <c r="P6">
        <f t="shared" si="3"/>
        <v>71281.38</v>
      </c>
      <c r="Q6">
        <v>31523.25</v>
      </c>
      <c r="R6">
        <v>24403.38</v>
      </c>
      <c r="S6">
        <v>66195.63</v>
      </c>
      <c r="T6">
        <v>3130.09</v>
      </c>
      <c r="U6">
        <v>2433.66</v>
      </c>
      <c r="V6">
        <v>5085.75</v>
      </c>
    </row>
    <row r="7" spans="1:22" x14ac:dyDescent="0.35">
      <c r="A7">
        <v>6</v>
      </c>
      <c r="B7" t="s">
        <v>11</v>
      </c>
      <c r="C7">
        <v>25</v>
      </c>
      <c r="D7">
        <v>1</v>
      </c>
      <c r="E7" t="s">
        <v>13</v>
      </c>
      <c r="F7" t="s">
        <v>12</v>
      </c>
      <c r="G7">
        <v>6</v>
      </c>
      <c r="H7" t="s">
        <v>12</v>
      </c>
      <c r="I7">
        <v>344</v>
      </c>
      <c r="J7">
        <v>2E-3</v>
      </c>
      <c r="K7">
        <v>10280.379999999999</v>
      </c>
      <c r="M7" t="s">
        <v>24</v>
      </c>
      <c r="N7">
        <f t="shared" si="1"/>
        <v>42321.120000000003</v>
      </c>
      <c r="O7">
        <f t="shared" si="2"/>
        <v>53272.639999999999</v>
      </c>
      <c r="P7">
        <f t="shared" si="3"/>
        <v>71406.62</v>
      </c>
      <c r="Q7">
        <v>40617.300000000003</v>
      </c>
      <c r="R7">
        <v>50952.06</v>
      </c>
      <c r="S7">
        <v>68916.429999999993</v>
      </c>
      <c r="T7">
        <v>1703.82</v>
      </c>
      <c r="U7">
        <v>2320.58</v>
      </c>
      <c r="V7">
        <v>2490.19</v>
      </c>
    </row>
    <row r="8" spans="1:22" x14ac:dyDescent="0.35">
      <c r="A8">
        <v>7</v>
      </c>
      <c r="B8" t="s">
        <v>11</v>
      </c>
      <c r="C8">
        <v>26</v>
      </c>
      <c r="D8">
        <v>1</v>
      </c>
      <c r="E8" t="s">
        <v>13</v>
      </c>
      <c r="F8" t="s">
        <v>12</v>
      </c>
      <c r="G8">
        <v>7</v>
      </c>
      <c r="H8" t="s">
        <v>12</v>
      </c>
      <c r="I8">
        <v>243</v>
      </c>
      <c r="J8">
        <v>1E-3</v>
      </c>
      <c r="K8">
        <v>9047.5</v>
      </c>
      <c r="Q8">
        <f>AVERAGE(Q2:S2)</f>
        <v>118546.64999999998</v>
      </c>
    </row>
    <row r="9" spans="1:22" x14ac:dyDescent="0.35">
      <c r="A9">
        <v>8</v>
      </c>
      <c r="B9" t="s">
        <v>11</v>
      </c>
      <c r="C9">
        <v>27</v>
      </c>
      <c r="D9">
        <v>1</v>
      </c>
      <c r="E9" t="s">
        <v>13</v>
      </c>
      <c r="F9" t="s">
        <v>12</v>
      </c>
      <c r="G9">
        <v>8</v>
      </c>
      <c r="H9" t="s">
        <v>12</v>
      </c>
      <c r="I9">
        <v>77</v>
      </c>
      <c r="J9">
        <v>2.0000000000000001E-4</v>
      </c>
      <c r="K9">
        <v>3811.75</v>
      </c>
      <c r="Q9">
        <f>Q2/$Q$8</f>
        <v>0.9743206577326311</v>
      </c>
      <c r="R9">
        <f t="shared" ref="R9:S9" si="4">R2/$Q$8</f>
        <v>1.1613472839595216</v>
      </c>
      <c r="S9">
        <f t="shared" si="4"/>
        <v>0.86433205830784776</v>
      </c>
    </row>
    <row r="10" spans="1:22" x14ac:dyDescent="0.35">
      <c r="A10">
        <v>9</v>
      </c>
      <c r="B10" t="s">
        <v>11</v>
      </c>
      <c r="C10">
        <v>28</v>
      </c>
      <c r="D10">
        <v>1</v>
      </c>
      <c r="E10" t="s">
        <v>13</v>
      </c>
      <c r="F10" t="s">
        <v>12</v>
      </c>
      <c r="G10">
        <v>9</v>
      </c>
      <c r="H10" t="s">
        <v>12</v>
      </c>
      <c r="I10">
        <v>125</v>
      </c>
      <c r="J10">
        <v>2.9999999999999997E-4</v>
      </c>
      <c r="K10">
        <v>4284.28</v>
      </c>
      <c r="Q10">
        <f t="shared" ref="Q10:S10" si="5">Q3/$Q$8</f>
        <v>0.85116652389586733</v>
      </c>
      <c r="R10">
        <f t="shared" si="5"/>
        <v>0.98609180436562338</v>
      </c>
      <c r="S10">
        <f t="shared" si="5"/>
        <v>1.6571604511810334</v>
      </c>
    </row>
    <row r="11" spans="1:22" x14ac:dyDescent="0.35">
      <c r="A11">
        <v>10</v>
      </c>
      <c r="B11" t="s">
        <v>11</v>
      </c>
      <c r="C11">
        <v>29</v>
      </c>
      <c r="D11">
        <v>1</v>
      </c>
      <c r="E11" t="s">
        <v>13</v>
      </c>
      <c r="F11" t="s">
        <v>12</v>
      </c>
      <c r="G11">
        <v>10</v>
      </c>
      <c r="H11" t="s">
        <v>12</v>
      </c>
      <c r="I11">
        <v>82</v>
      </c>
      <c r="J11">
        <v>1E-3</v>
      </c>
      <c r="K11">
        <v>6460.62</v>
      </c>
      <c r="Q11">
        <f t="shared" ref="Q11:S11" si="6">Q4/$Q$8</f>
        <v>0.82565142076979836</v>
      </c>
      <c r="R11">
        <f t="shared" si="6"/>
        <v>0.73640292661159146</v>
      </c>
      <c r="S11">
        <f t="shared" si="6"/>
        <v>0.70763619216570028</v>
      </c>
    </row>
    <row r="12" spans="1:22" x14ac:dyDescent="0.35">
      <c r="A12">
        <v>11</v>
      </c>
      <c r="B12" t="s">
        <v>11</v>
      </c>
      <c r="C12">
        <v>30</v>
      </c>
      <c r="D12">
        <v>1</v>
      </c>
      <c r="E12" t="s">
        <v>13</v>
      </c>
      <c r="F12" t="s">
        <v>12</v>
      </c>
      <c r="G12">
        <v>11</v>
      </c>
      <c r="H12" t="s">
        <v>12</v>
      </c>
      <c r="I12">
        <v>222</v>
      </c>
      <c r="J12">
        <v>1E-3</v>
      </c>
      <c r="K12">
        <v>6167.66</v>
      </c>
      <c r="Q12">
        <f t="shared" ref="Q12:S12" si="7">Q5/$Q$8</f>
        <v>0.65299162819025269</v>
      </c>
      <c r="R12">
        <f t="shared" si="7"/>
        <v>0.87314226087367308</v>
      </c>
      <c r="S12">
        <f t="shared" si="7"/>
        <v>0.81281807625943048</v>
      </c>
    </row>
    <row r="13" spans="1:22" x14ac:dyDescent="0.35">
      <c r="A13">
        <v>12</v>
      </c>
      <c r="B13" t="s">
        <v>11</v>
      </c>
      <c r="C13">
        <v>31</v>
      </c>
      <c r="D13">
        <v>1</v>
      </c>
      <c r="E13" t="s">
        <v>13</v>
      </c>
      <c r="F13" t="s">
        <v>12</v>
      </c>
      <c r="G13">
        <v>12</v>
      </c>
      <c r="H13" t="s">
        <v>12</v>
      </c>
      <c r="I13">
        <v>126</v>
      </c>
      <c r="J13">
        <v>2.0000000000000001E-4</v>
      </c>
      <c r="K13">
        <v>2253.77</v>
      </c>
      <c r="Q13">
        <f t="shared" ref="Q13:S13" si="8">Q6/$Q$8</f>
        <v>0.26591430462185145</v>
      </c>
      <c r="R13">
        <f t="shared" si="8"/>
        <v>0.20585465721722213</v>
      </c>
      <c r="S13">
        <f t="shared" si="8"/>
        <v>0.55839308829055911</v>
      </c>
    </row>
    <row r="14" spans="1:22" x14ac:dyDescent="0.35">
      <c r="A14">
        <v>13</v>
      </c>
      <c r="B14" t="s">
        <v>11</v>
      </c>
      <c r="C14">
        <v>32</v>
      </c>
      <c r="D14">
        <v>1</v>
      </c>
      <c r="E14" t="s">
        <v>13</v>
      </c>
      <c r="F14" t="s">
        <v>12</v>
      </c>
      <c r="G14">
        <v>13</v>
      </c>
      <c r="H14" t="s">
        <v>12</v>
      </c>
      <c r="I14">
        <v>204</v>
      </c>
      <c r="J14">
        <v>2.9999999999999997E-4</v>
      </c>
      <c r="K14">
        <v>3130.09</v>
      </c>
      <c r="Q14">
        <f t="shared" ref="Q14:S14" si="9">Q7/$Q$8</f>
        <v>0.34262714298548302</v>
      </c>
      <c r="R14">
        <f t="shared" si="9"/>
        <v>0.42980598776937184</v>
      </c>
      <c r="S14">
        <f t="shared" si="9"/>
        <v>0.58134439058379128</v>
      </c>
    </row>
    <row r="15" spans="1:22" x14ac:dyDescent="0.35">
      <c r="A15">
        <v>14</v>
      </c>
      <c r="B15" t="s">
        <v>11</v>
      </c>
      <c r="C15">
        <v>33</v>
      </c>
      <c r="D15">
        <v>1</v>
      </c>
      <c r="E15" t="s">
        <v>13</v>
      </c>
      <c r="F15" t="s">
        <v>12</v>
      </c>
      <c r="G15">
        <v>14</v>
      </c>
      <c r="H15" t="s">
        <v>12</v>
      </c>
      <c r="I15">
        <v>108</v>
      </c>
      <c r="J15">
        <v>2.9999999999999997E-4</v>
      </c>
      <c r="K15">
        <v>2433.66</v>
      </c>
    </row>
    <row r="16" spans="1:22" x14ac:dyDescent="0.35">
      <c r="A16">
        <v>15</v>
      </c>
      <c r="B16" t="s">
        <v>11</v>
      </c>
      <c r="C16">
        <v>34</v>
      </c>
      <c r="D16">
        <v>1</v>
      </c>
      <c r="E16" t="s">
        <v>13</v>
      </c>
      <c r="F16" t="s">
        <v>12</v>
      </c>
      <c r="G16">
        <v>15</v>
      </c>
      <c r="H16" t="s">
        <v>12</v>
      </c>
      <c r="I16">
        <v>275</v>
      </c>
      <c r="J16">
        <v>1E-3</v>
      </c>
      <c r="K16">
        <v>5085.75</v>
      </c>
      <c r="M16" t="s">
        <v>19</v>
      </c>
      <c r="Q16">
        <f>LOG(Q9,2)</f>
        <v>-3.7531440456999347E-2</v>
      </c>
      <c r="R16">
        <f t="shared" ref="R16:S16" si="10">LOG(R9,2)</f>
        <v>0.21579945362176459</v>
      </c>
      <c r="S16">
        <f t="shared" si="10"/>
        <v>-0.21034242273006637</v>
      </c>
    </row>
    <row r="17" spans="1:19" x14ac:dyDescent="0.35">
      <c r="A17">
        <v>16</v>
      </c>
      <c r="B17" t="s">
        <v>11</v>
      </c>
      <c r="C17">
        <v>35</v>
      </c>
      <c r="D17">
        <v>1</v>
      </c>
      <c r="E17" t="s">
        <v>13</v>
      </c>
      <c r="F17" t="s">
        <v>12</v>
      </c>
      <c r="G17">
        <v>16</v>
      </c>
      <c r="H17" t="s">
        <v>12</v>
      </c>
      <c r="I17">
        <v>102</v>
      </c>
      <c r="J17">
        <v>2.0000000000000001E-4</v>
      </c>
      <c r="K17">
        <v>1703.82</v>
      </c>
      <c r="M17" t="s">
        <v>20</v>
      </c>
      <c r="Q17">
        <f t="shared" ref="Q17:S17" si="11">LOG(Q10,2)</f>
        <v>-0.23248668366190794</v>
      </c>
      <c r="R17">
        <f t="shared" si="11"/>
        <v>-2.0206128266396135E-2</v>
      </c>
      <c r="S17">
        <f t="shared" si="11"/>
        <v>0.72871329532727536</v>
      </c>
    </row>
    <row r="18" spans="1:19" x14ac:dyDescent="0.35">
      <c r="A18">
        <v>17</v>
      </c>
      <c r="B18" t="s">
        <v>11</v>
      </c>
      <c r="C18">
        <v>36</v>
      </c>
      <c r="D18">
        <v>1</v>
      </c>
      <c r="E18" t="s">
        <v>13</v>
      </c>
      <c r="F18" t="s">
        <v>12</v>
      </c>
      <c r="G18">
        <v>17</v>
      </c>
      <c r="H18" t="s">
        <v>12</v>
      </c>
      <c r="I18">
        <v>81</v>
      </c>
      <c r="J18">
        <v>2.0000000000000001E-4</v>
      </c>
      <c r="K18">
        <v>2320.58</v>
      </c>
      <c r="M18" t="s">
        <v>21</v>
      </c>
      <c r="Q18">
        <f t="shared" ref="Q18:S18" si="12">LOG(Q11,2)</f>
        <v>-0.27639527168013206</v>
      </c>
      <c r="R18">
        <f t="shared" si="12"/>
        <v>-0.44143273463131966</v>
      </c>
      <c r="S18">
        <f t="shared" si="12"/>
        <v>-0.49892025810447038</v>
      </c>
    </row>
    <row r="19" spans="1:19" x14ac:dyDescent="0.35">
      <c r="A19">
        <v>18</v>
      </c>
      <c r="B19" t="s">
        <v>11</v>
      </c>
      <c r="C19">
        <v>37</v>
      </c>
      <c r="D19">
        <v>1</v>
      </c>
      <c r="E19" t="s">
        <v>13</v>
      </c>
      <c r="F19" t="s">
        <v>12</v>
      </c>
      <c r="G19">
        <v>18</v>
      </c>
      <c r="H19" t="s">
        <v>12</v>
      </c>
      <c r="I19">
        <v>109</v>
      </c>
      <c r="J19">
        <v>2.9999999999999997E-4</v>
      </c>
      <c r="K19">
        <v>2490.19</v>
      </c>
      <c r="M19" t="s">
        <v>22</v>
      </c>
      <c r="Q19">
        <f t="shared" ref="Q19:S19" si="13">LOG(Q12,2)</f>
        <v>-0.61486359935735513</v>
      </c>
      <c r="R19">
        <f t="shared" si="13"/>
        <v>-0.19571136390060154</v>
      </c>
      <c r="S19">
        <f t="shared" si="13"/>
        <v>-0.29899560832864197</v>
      </c>
    </row>
    <row r="20" spans="1:19" x14ac:dyDescent="0.35">
      <c r="A20">
        <v>19</v>
      </c>
      <c r="B20" t="s">
        <v>14</v>
      </c>
      <c r="C20">
        <v>38</v>
      </c>
      <c r="D20">
        <v>1</v>
      </c>
      <c r="E20" t="s">
        <v>15</v>
      </c>
      <c r="F20" t="s">
        <v>12</v>
      </c>
      <c r="G20">
        <v>1</v>
      </c>
      <c r="H20" t="s">
        <v>12</v>
      </c>
      <c r="I20">
        <v>104</v>
      </c>
      <c r="J20">
        <v>8.0000000000000002E-3</v>
      </c>
      <c r="K20">
        <v>115502.45</v>
      </c>
      <c r="M20" t="s">
        <v>23</v>
      </c>
      <c r="Q20">
        <f t="shared" ref="Q20:S20" si="14">LOG(Q13,2)</f>
        <v>-1.9109667071166903</v>
      </c>
      <c r="R20">
        <f t="shared" si="14"/>
        <v>-2.2803020065964774</v>
      </c>
      <c r="S20">
        <f t="shared" si="14"/>
        <v>-0.84064701070127101</v>
      </c>
    </row>
    <row r="21" spans="1:19" x14ac:dyDescent="0.35">
      <c r="A21">
        <v>20</v>
      </c>
      <c r="B21" t="s">
        <v>14</v>
      </c>
      <c r="C21">
        <v>39</v>
      </c>
      <c r="D21">
        <v>1</v>
      </c>
      <c r="E21" t="s">
        <v>15</v>
      </c>
      <c r="F21" t="s">
        <v>12</v>
      </c>
      <c r="G21">
        <v>2</v>
      </c>
      <c r="H21" t="s">
        <v>12</v>
      </c>
      <c r="I21">
        <v>96</v>
      </c>
      <c r="J21">
        <v>1.2999999999999999E-2</v>
      </c>
      <c r="K21">
        <v>137673.82999999999</v>
      </c>
      <c r="M21" t="s">
        <v>24</v>
      </c>
      <c r="Q21">
        <f t="shared" ref="Q21:S21" si="15">LOG(Q14,2)</f>
        <v>-1.5452886483708308</v>
      </c>
      <c r="R21">
        <f t="shared" si="15"/>
        <v>-1.2182425133198851</v>
      </c>
      <c r="S21">
        <f t="shared" si="15"/>
        <v>-0.782535020086775</v>
      </c>
    </row>
    <row r="22" spans="1:19" x14ac:dyDescent="0.35">
      <c r="A22">
        <v>21</v>
      </c>
      <c r="B22" t="s">
        <v>14</v>
      </c>
      <c r="C22">
        <v>40</v>
      </c>
      <c r="D22">
        <v>1</v>
      </c>
      <c r="E22" t="s">
        <v>15</v>
      </c>
      <c r="F22" t="s">
        <v>12</v>
      </c>
      <c r="G22">
        <v>3</v>
      </c>
      <c r="H22" t="s">
        <v>12</v>
      </c>
      <c r="I22">
        <v>87</v>
      </c>
      <c r="J22">
        <v>6.0000000000000001E-3</v>
      </c>
      <c r="K22">
        <v>102463.67</v>
      </c>
    </row>
    <row r="23" spans="1:19" x14ac:dyDescent="0.35">
      <c r="A23">
        <v>22</v>
      </c>
      <c r="B23" t="s">
        <v>14</v>
      </c>
      <c r="C23">
        <v>41</v>
      </c>
      <c r="D23">
        <v>1</v>
      </c>
      <c r="E23" t="s">
        <v>15</v>
      </c>
      <c r="F23" t="s">
        <v>12</v>
      </c>
      <c r="G23">
        <v>4</v>
      </c>
      <c r="H23" t="s">
        <v>12</v>
      </c>
      <c r="I23">
        <v>101</v>
      </c>
      <c r="J23">
        <v>1.0999999999999999E-2</v>
      </c>
      <c r="K23">
        <v>100902.94</v>
      </c>
    </row>
    <row r="24" spans="1:19" x14ac:dyDescent="0.35">
      <c r="A24">
        <v>23</v>
      </c>
      <c r="B24" t="s">
        <v>14</v>
      </c>
      <c r="C24">
        <v>42</v>
      </c>
      <c r="D24">
        <v>1</v>
      </c>
      <c r="E24" t="s">
        <v>15</v>
      </c>
      <c r="F24" t="s">
        <v>12</v>
      </c>
      <c r="G24">
        <v>5</v>
      </c>
      <c r="H24" t="s">
        <v>12</v>
      </c>
      <c r="I24">
        <v>261</v>
      </c>
      <c r="J24">
        <v>8.0000000000000002E-3</v>
      </c>
      <c r="K24">
        <v>116897.88</v>
      </c>
    </row>
    <row r="25" spans="1:19" x14ac:dyDescent="0.35">
      <c r="A25">
        <v>24</v>
      </c>
      <c r="B25" t="s">
        <v>14</v>
      </c>
      <c r="C25">
        <v>43</v>
      </c>
      <c r="D25">
        <v>1</v>
      </c>
      <c r="E25" t="s">
        <v>15</v>
      </c>
      <c r="F25" t="s">
        <v>12</v>
      </c>
      <c r="G25">
        <v>6</v>
      </c>
      <c r="H25" t="s">
        <v>12</v>
      </c>
      <c r="I25">
        <v>131</v>
      </c>
      <c r="J25">
        <v>2.4E-2</v>
      </c>
      <c r="K25">
        <v>196450.82</v>
      </c>
    </row>
    <row r="26" spans="1:19" x14ac:dyDescent="0.35">
      <c r="A26">
        <v>25</v>
      </c>
      <c r="B26" t="s">
        <v>14</v>
      </c>
      <c r="C26">
        <v>44</v>
      </c>
      <c r="D26">
        <v>1</v>
      </c>
      <c r="E26" t="s">
        <v>15</v>
      </c>
      <c r="F26" t="s">
        <v>12</v>
      </c>
      <c r="G26">
        <v>7</v>
      </c>
      <c r="H26" t="s">
        <v>12</v>
      </c>
      <c r="I26">
        <v>161</v>
      </c>
      <c r="J26">
        <v>0.01</v>
      </c>
      <c r="K26">
        <v>97878.21</v>
      </c>
    </row>
    <row r="27" spans="1:19" x14ac:dyDescent="0.35">
      <c r="A27">
        <v>26</v>
      </c>
      <c r="B27" t="s">
        <v>14</v>
      </c>
      <c r="C27">
        <v>45</v>
      </c>
      <c r="D27">
        <v>1</v>
      </c>
      <c r="E27" t="s">
        <v>15</v>
      </c>
      <c r="F27" t="s">
        <v>12</v>
      </c>
      <c r="G27">
        <v>8</v>
      </c>
      <c r="H27" t="s">
        <v>12</v>
      </c>
      <c r="I27">
        <v>95</v>
      </c>
      <c r="J27">
        <v>8.9999999999999993E-3</v>
      </c>
      <c r="K27">
        <v>87298.1</v>
      </c>
    </row>
    <row r="28" spans="1:19" x14ac:dyDescent="0.35">
      <c r="A28">
        <v>27</v>
      </c>
      <c r="B28" t="s">
        <v>14</v>
      </c>
      <c r="C28">
        <v>46</v>
      </c>
      <c r="D28">
        <v>1</v>
      </c>
      <c r="E28" t="s">
        <v>15</v>
      </c>
      <c r="F28" t="s">
        <v>12</v>
      </c>
      <c r="G28">
        <v>9</v>
      </c>
      <c r="H28" t="s">
        <v>12</v>
      </c>
      <c r="I28">
        <v>224</v>
      </c>
      <c r="J28">
        <v>8.9999999999999993E-3</v>
      </c>
      <c r="K28">
        <v>83887.9</v>
      </c>
    </row>
    <row r="29" spans="1:19" x14ac:dyDescent="0.35">
      <c r="A29">
        <v>28</v>
      </c>
      <c r="B29" t="s">
        <v>14</v>
      </c>
      <c r="C29">
        <v>47</v>
      </c>
      <c r="D29">
        <v>1</v>
      </c>
      <c r="E29" t="s">
        <v>15</v>
      </c>
      <c r="F29" t="s">
        <v>12</v>
      </c>
      <c r="G29">
        <v>10</v>
      </c>
      <c r="H29" t="s">
        <v>12</v>
      </c>
      <c r="I29">
        <v>51</v>
      </c>
      <c r="J29">
        <v>7.0000000000000001E-3</v>
      </c>
      <c r="K29">
        <v>77409.97</v>
      </c>
    </row>
    <row r="30" spans="1:19" x14ac:dyDescent="0.35">
      <c r="A30">
        <v>29</v>
      </c>
      <c r="B30" t="s">
        <v>14</v>
      </c>
      <c r="C30">
        <v>48</v>
      </c>
      <c r="D30">
        <v>1</v>
      </c>
      <c r="E30" t="s">
        <v>15</v>
      </c>
      <c r="F30" t="s">
        <v>12</v>
      </c>
      <c r="G30">
        <v>11</v>
      </c>
      <c r="H30" t="s">
        <v>12</v>
      </c>
      <c r="I30">
        <v>226</v>
      </c>
      <c r="J30">
        <v>1.2E-2</v>
      </c>
      <c r="K30">
        <v>103508.09</v>
      </c>
    </row>
    <row r="31" spans="1:19" x14ac:dyDescent="0.35">
      <c r="A31">
        <v>30</v>
      </c>
      <c r="B31" t="s">
        <v>14</v>
      </c>
      <c r="C31">
        <v>49</v>
      </c>
      <c r="D31">
        <v>1</v>
      </c>
      <c r="E31" t="s">
        <v>15</v>
      </c>
      <c r="F31" t="s">
        <v>12</v>
      </c>
      <c r="G31">
        <v>12</v>
      </c>
      <c r="H31" t="s">
        <v>12</v>
      </c>
      <c r="I31">
        <v>208</v>
      </c>
      <c r="J31">
        <v>0.01</v>
      </c>
      <c r="K31">
        <v>96356.86</v>
      </c>
    </row>
    <row r="32" spans="1:19" x14ac:dyDescent="0.35">
      <c r="A32">
        <v>31</v>
      </c>
      <c r="B32" t="s">
        <v>14</v>
      </c>
      <c r="C32">
        <v>50</v>
      </c>
      <c r="D32">
        <v>1</v>
      </c>
      <c r="E32" t="s">
        <v>15</v>
      </c>
      <c r="F32" t="s">
        <v>12</v>
      </c>
      <c r="G32">
        <v>13</v>
      </c>
      <c r="H32" t="s">
        <v>12</v>
      </c>
      <c r="I32">
        <v>26</v>
      </c>
      <c r="J32">
        <v>1E-3</v>
      </c>
      <c r="K32">
        <v>31523.25</v>
      </c>
    </row>
    <row r="33" spans="1:11" x14ac:dyDescent="0.35">
      <c r="A33">
        <v>32</v>
      </c>
      <c r="B33" t="s">
        <v>14</v>
      </c>
      <c r="C33">
        <v>51</v>
      </c>
      <c r="D33">
        <v>1</v>
      </c>
      <c r="E33" t="s">
        <v>15</v>
      </c>
      <c r="F33" t="s">
        <v>12</v>
      </c>
      <c r="G33">
        <v>14</v>
      </c>
      <c r="H33" t="s">
        <v>12</v>
      </c>
      <c r="I33">
        <v>68</v>
      </c>
      <c r="J33">
        <v>3.0000000000000001E-3</v>
      </c>
      <c r="K33">
        <v>24403.38</v>
      </c>
    </row>
    <row r="34" spans="1:11" x14ac:dyDescent="0.35">
      <c r="A34">
        <v>33</v>
      </c>
      <c r="B34" t="s">
        <v>14</v>
      </c>
      <c r="C34">
        <v>52</v>
      </c>
      <c r="D34">
        <v>1</v>
      </c>
      <c r="E34" t="s">
        <v>15</v>
      </c>
      <c r="F34" t="s">
        <v>12</v>
      </c>
      <c r="G34">
        <v>15</v>
      </c>
      <c r="H34" t="s">
        <v>12</v>
      </c>
      <c r="I34">
        <v>427</v>
      </c>
      <c r="J34">
        <v>8.9999999999999993E-3</v>
      </c>
      <c r="K34">
        <v>66195.63</v>
      </c>
    </row>
    <row r="35" spans="1:11" x14ac:dyDescent="0.35">
      <c r="A35">
        <v>34</v>
      </c>
      <c r="B35" t="s">
        <v>14</v>
      </c>
      <c r="C35">
        <v>53</v>
      </c>
      <c r="D35">
        <v>1</v>
      </c>
      <c r="E35" t="s">
        <v>15</v>
      </c>
      <c r="F35" t="s">
        <v>12</v>
      </c>
      <c r="G35">
        <v>16</v>
      </c>
      <c r="H35" t="s">
        <v>12</v>
      </c>
      <c r="I35">
        <v>106</v>
      </c>
      <c r="J35">
        <v>3.0000000000000001E-3</v>
      </c>
      <c r="K35">
        <v>40617.300000000003</v>
      </c>
    </row>
    <row r="36" spans="1:11" x14ac:dyDescent="0.35">
      <c r="A36">
        <v>35</v>
      </c>
      <c r="B36" t="s">
        <v>14</v>
      </c>
      <c r="C36">
        <v>54</v>
      </c>
      <c r="D36">
        <v>1</v>
      </c>
      <c r="E36" t="s">
        <v>15</v>
      </c>
      <c r="F36" t="s">
        <v>12</v>
      </c>
      <c r="G36">
        <v>17</v>
      </c>
      <c r="H36" t="s">
        <v>12</v>
      </c>
      <c r="I36">
        <v>85</v>
      </c>
      <c r="J36">
        <v>2E-3</v>
      </c>
      <c r="K36">
        <v>50952.06</v>
      </c>
    </row>
    <row r="37" spans="1:11" x14ac:dyDescent="0.35">
      <c r="A37">
        <v>36</v>
      </c>
      <c r="B37" t="s">
        <v>14</v>
      </c>
      <c r="C37">
        <v>55</v>
      </c>
      <c r="D37">
        <v>1</v>
      </c>
      <c r="E37" t="s">
        <v>15</v>
      </c>
      <c r="F37" t="s">
        <v>12</v>
      </c>
      <c r="G37">
        <v>18</v>
      </c>
      <c r="H37" t="s">
        <v>12</v>
      </c>
      <c r="I37">
        <v>142</v>
      </c>
      <c r="J37">
        <v>1.0999999999999999E-2</v>
      </c>
      <c r="K37">
        <v>68916.429999999993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92C5A-2BAD-4D35-859D-EBC54FBFF0FA}">
  <dimension ref="A4:S40"/>
  <sheetViews>
    <sheetView topLeftCell="A4" workbookViewId="0">
      <selection activeCell="X23" sqref="X23"/>
    </sheetView>
  </sheetViews>
  <sheetFormatPr baseColWidth="10" defaultColWidth="8.7265625" defaultRowHeight="14.5" x14ac:dyDescent="0.35"/>
  <sheetData>
    <row r="4" spans="1:19" x14ac:dyDescent="0.35">
      <c r="A4" t="s">
        <v>1</v>
      </c>
      <c r="B4" t="s">
        <v>2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L4" t="s">
        <v>16</v>
      </c>
      <c r="O4" t="s">
        <v>25</v>
      </c>
      <c r="R4" t="s">
        <v>18</v>
      </c>
    </row>
    <row r="5" spans="1:19" x14ac:dyDescent="0.35">
      <c r="A5" t="s">
        <v>26</v>
      </c>
      <c r="B5">
        <v>37</v>
      </c>
      <c r="C5" t="s">
        <v>15</v>
      </c>
      <c r="D5" t="s">
        <v>12</v>
      </c>
      <c r="E5">
        <v>1</v>
      </c>
      <c r="F5" t="s">
        <v>12</v>
      </c>
      <c r="G5">
        <v>345</v>
      </c>
      <c r="H5">
        <v>8.9999999999999993E-3</v>
      </c>
      <c r="I5">
        <v>79295.56</v>
      </c>
      <c r="K5" s="1" t="s">
        <v>27</v>
      </c>
      <c r="L5">
        <v>79295.56</v>
      </c>
      <c r="M5">
        <v>68060.14</v>
      </c>
      <c r="N5">
        <v>55336.77</v>
      </c>
      <c r="O5">
        <f>L5-R5</f>
        <v>71904.649999999994</v>
      </c>
      <c r="P5">
        <f t="shared" ref="P5:Q6" si="0">M5-S5</f>
        <v>65919.45</v>
      </c>
      <c r="Q5">
        <f t="shared" si="0"/>
        <v>55336.77</v>
      </c>
      <c r="R5">
        <v>7390.91</v>
      </c>
      <c r="S5">
        <v>2140.69</v>
      </c>
    </row>
    <row r="6" spans="1:19" x14ac:dyDescent="0.35">
      <c r="A6" t="s">
        <v>26</v>
      </c>
      <c r="B6">
        <v>38</v>
      </c>
      <c r="C6" t="s">
        <v>15</v>
      </c>
      <c r="D6" t="s">
        <v>12</v>
      </c>
      <c r="E6">
        <v>2</v>
      </c>
      <c r="F6" t="s">
        <v>12</v>
      </c>
      <c r="G6">
        <v>248</v>
      </c>
      <c r="H6">
        <v>8.0000000000000002E-3</v>
      </c>
      <c r="I6">
        <v>68060.14</v>
      </c>
      <c r="K6" s="1" t="s">
        <v>28</v>
      </c>
      <c r="L6">
        <v>91481.83</v>
      </c>
      <c r="M6">
        <v>40236.28</v>
      </c>
      <c r="N6">
        <v>40300.53</v>
      </c>
      <c r="O6">
        <f t="shared" ref="O6" si="1">L6-R6</f>
        <v>90757.13</v>
      </c>
      <c r="P6">
        <f t="shared" si="0"/>
        <v>37417.14</v>
      </c>
      <c r="Q6">
        <f t="shared" si="0"/>
        <v>40300.53</v>
      </c>
      <c r="R6">
        <v>724.7</v>
      </c>
      <c r="S6">
        <v>2819.14</v>
      </c>
    </row>
    <row r="7" spans="1:19" x14ac:dyDescent="0.35">
      <c r="A7" t="s">
        <v>26</v>
      </c>
      <c r="B7">
        <v>39</v>
      </c>
      <c r="C7" t="s">
        <v>15</v>
      </c>
      <c r="D7" t="s">
        <v>12</v>
      </c>
      <c r="E7">
        <v>3</v>
      </c>
      <c r="F7" t="s">
        <v>12</v>
      </c>
      <c r="G7">
        <v>229</v>
      </c>
      <c r="H7">
        <v>7.0000000000000001E-3</v>
      </c>
      <c r="I7">
        <v>55336.77</v>
      </c>
      <c r="K7" s="1" t="s">
        <v>29</v>
      </c>
      <c r="L7">
        <v>25307.97</v>
      </c>
      <c r="M7">
        <v>40647.46</v>
      </c>
      <c r="N7">
        <v>49233.35</v>
      </c>
      <c r="O7">
        <f t="shared" ref="O7:Q10" si="2">L7-R7</f>
        <v>21093.4</v>
      </c>
      <c r="P7">
        <f t="shared" si="2"/>
        <v>38493.919999999998</v>
      </c>
      <c r="Q7">
        <f t="shared" si="2"/>
        <v>49233.35</v>
      </c>
      <c r="R7">
        <v>4214.57</v>
      </c>
      <c r="S7">
        <v>2153.54</v>
      </c>
    </row>
    <row r="8" spans="1:19" x14ac:dyDescent="0.35">
      <c r="A8" t="s">
        <v>26</v>
      </c>
      <c r="B8">
        <v>40</v>
      </c>
      <c r="C8" t="s">
        <v>15</v>
      </c>
      <c r="D8" t="s">
        <v>12</v>
      </c>
      <c r="E8">
        <v>4</v>
      </c>
      <c r="F8" t="s">
        <v>12</v>
      </c>
      <c r="G8">
        <v>402</v>
      </c>
      <c r="H8">
        <v>1.0999999999999999E-2</v>
      </c>
      <c r="I8">
        <v>91481.83</v>
      </c>
      <c r="K8" s="1" t="s">
        <v>30</v>
      </c>
      <c r="L8">
        <v>30447.69</v>
      </c>
      <c r="M8">
        <v>86763.57</v>
      </c>
      <c r="N8">
        <v>61558.400000000001</v>
      </c>
      <c r="O8">
        <f t="shared" si="2"/>
        <v>27587.439999999999</v>
      </c>
      <c r="P8">
        <f t="shared" si="2"/>
        <v>77411.850000000006</v>
      </c>
      <c r="Q8">
        <f t="shared" si="2"/>
        <v>61558.400000000001</v>
      </c>
      <c r="R8">
        <v>2860.25</v>
      </c>
      <c r="S8">
        <v>9351.7199999999993</v>
      </c>
    </row>
    <row r="9" spans="1:19" x14ac:dyDescent="0.35">
      <c r="A9" t="s">
        <v>26</v>
      </c>
      <c r="B9">
        <v>41</v>
      </c>
      <c r="C9" t="s">
        <v>15</v>
      </c>
      <c r="D9" t="s">
        <v>12</v>
      </c>
      <c r="E9">
        <v>5</v>
      </c>
      <c r="F9" t="s">
        <v>12</v>
      </c>
      <c r="G9">
        <v>415</v>
      </c>
      <c r="H9">
        <v>5.0000000000000001E-3</v>
      </c>
      <c r="I9">
        <v>40236.28</v>
      </c>
      <c r="K9" s="1" t="s">
        <v>31</v>
      </c>
      <c r="L9">
        <v>19325.34</v>
      </c>
      <c r="M9">
        <v>46974.45</v>
      </c>
      <c r="N9">
        <v>13872.1</v>
      </c>
      <c r="O9">
        <f t="shared" si="2"/>
        <v>12345.6</v>
      </c>
      <c r="P9">
        <f t="shared" si="2"/>
        <v>18559.519999999997</v>
      </c>
      <c r="Q9">
        <f t="shared" si="2"/>
        <v>13872.1</v>
      </c>
      <c r="R9">
        <v>6979.74</v>
      </c>
      <c r="S9">
        <v>28414.93</v>
      </c>
    </row>
    <row r="10" spans="1:19" x14ac:dyDescent="0.35">
      <c r="A10" t="s">
        <v>26</v>
      </c>
      <c r="B10">
        <v>42</v>
      </c>
      <c r="C10" t="s">
        <v>15</v>
      </c>
      <c r="D10" t="s">
        <v>12</v>
      </c>
      <c r="E10">
        <v>6</v>
      </c>
      <c r="F10" t="s">
        <v>12</v>
      </c>
      <c r="G10">
        <v>287</v>
      </c>
      <c r="H10">
        <v>5.0000000000000001E-3</v>
      </c>
      <c r="I10">
        <v>40300.53</v>
      </c>
      <c r="K10" s="1" t="s">
        <v>32</v>
      </c>
      <c r="L10">
        <v>45360.58</v>
      </c>
      <c r="M10">
        <v>57210.2</v>
      </c>
      <c r="N10">
        <v>24814.560000000001</v>
      </c>
      <c r="O10">
        <f t="shared" si="2"/>
        <v>24246.620000000003</v>
      </c>
      <c r="P10">
        <f t="shared" si="2"/>
        <v>54894.759999999995</v>
      </c>
      <c r="Q10">
        <f t="shared" si="2"/>
        <v>24814.560000000001</v>
      </c>
      <c r="R10">
        <v>21113.96</v>
      </c>
      <c r="S10">
        <v>2315.44</v>
      </c>
    </row>
    <row r="11" spans="1:19" x14ac:dyDescent="0.35">
      <c r="A11" t="s">
        <v>26</v>
      </c>
      <c r="B11">
        <v>43</v>
      </c>
      <c r="C11" t="s">
        <v>15</v>
      </c>
      <c r="D11" t="s">
        <v>12</v>
      </c>
      <c r="E11">
        <v>7</v>
      </c>
      <c r="F11" t="s">
        <v>12</v>
      </c>
      <c r="G11">
        <v>283</v>
      </c>
      <c r="H11">
        <v>4.0000000000000001E-3</v>
      </c>
      <c r="I11">
        <v>30447.69</v>
      </c>
      <c r="O11">
        <f>AVERAGE(O5:Q5)</f>
        <v>64386.956666666658</v>
      </c>
    </row>
    <row r="12" spans="1:19" x14ac:dyDescent="0.35">
      <c r="A12" t="s">
        <v>26</v>
      </c>
      <c r="B12">
        <v>44</v>
      </c>
      <c r="C12" t="s">
        <v>15</v>
      </c>
      <c r="D12" t="s">
        <v>12</v>
      </c>
      <c r="E12">
        <v>8</v>
      </c>
      <c r="F12" t="s">
        <v>12</v>
      </c>
      <c r="G12">
        <v>717</v>
      </c>
      <c r="H12">
        <v>0.01</v>
      </c>
      <c r="I12">
        <v>86763.57</v>
      </c>
      <c r="O12">
        <f>O5/$P$8</f>
        <v>0.92885843704807458</v>
      </c>
      <c r="P12">
        <f t="shared" ref="P12:Q12" si="3">P5/$P$8</f>
        <v>0.85154210886317783</v>
      </c>
      <c r="Q12">
        <f t="shared" si="3"/>
        <v>0.71483590690572563</v>
      </c>
    </row>
    <row r="13" spans="1:19" x14ac:dyDescent="0.35">
      <c r="A13" t="s">
        <v>26</v>
      </c>
      <c r="B13">
        <v>45</v>
      </c>
      <c r="C13" t="s">
        <v>15</v>
      </c>
      <c r="D13" t="s">
        <v>12</v>
      </c>
      <c r="E13">
        <v>9</v>
      </c>
      <c r="F13" t="s">
        <v>12</v>
      </c>
      <c r="G13">
        <v>742</v>
      </c>
      <c r="H13">
        <v>7.0000000000000001E-3</v>
      </c>
      <c r="I13">
        <v>61558.400000000001</v>
      </c>
      <c r="O13">
        <f t="shared" ref="O13:Q13" si="4">O6/$P$8</f>
        <v>1.1723932447034917</v>
      </c>
      <c r="P13">
        <f t="shared" si="4"/>
        <v>0.48335157989377592</v>
      </c>
      <c r="Q13">
        <f t="shared" si="4"/>
        <v>0.52059897806343602</v>
      </c>
    </row>
    <row r="14" spans="1:19" x14ac:dyDescent="0.35">
      <c r="A14" t="s">
        <v>26</v>
      </c>
      <c r="B14">
        <v>46</v>
      </c>
      <c r="C14" t="s">
        <v>15</v>
      </c>
      <c r="D14" t="s">
        <v>12</v>
      </c>
      <c r="E14">
        <v>10</v>
      </c>
      <c r="F14" t="s">
        <v>12</v>
      </c>
      <c r="G14">
        <v>200</v>
      </c>
      <c r="H14">
        <v>3.0000000000000001E-3</v>
      </c>
      <c r="I14">
        <v>25307.97</v>
      </c>
      <c r="O14">
        <f t="shared" ref="O14:Q17" si="5">O7/$P$8</f>
        <v>0.27248283047104543</v>
      </c>
      <c r="P14">
        <f t="shared" si="5"/>
        <v>0.49726133660415034</v>
      </c>
      <c r="Q14">
        <f t="shared" si="5"/>
        <v>0.63599242234877473</v>
      </c>
    </row>
    <row r="15" spans="1:19" x14ac:dyDescent="0.35">
      <c r="A15" t="s">
        <v>26</v>
      </c>
      <c r="B15">
        <v>47</v>
      </c>
      <c r="C15" t="s">
        <v>15</v>
      </c>
      <c r="D15" t="s">
        <v>12</v>
      </c>
      <c r="E15">
        <v>11</v>
      </c>
      <c r="F15" t="s">
        <v>12</v>
      </c>
      <c r="G15">
        <v>225</v>
      </c>
      <c r="H15">
        <v>5.0000000000000001E-3</v>
      </c>
      <c r="I15">
        <v>40647.46</v>
      </c>
      <c r="O15">
        <f t="shared" si="5"/>
        <v>0.35637231250771034</v>
      </c>
      <c r="P15">
        <f t="shared" si="5"/>
        <v>1</v>
      </c>
      <c r="Q15">
        <f t="shared" si="5"/>
        <v>0.79520641865554176</v>
      </c>
    </row>
    <row r="16" spans="1:19" x14ac:dyDescent="0.35">
      <c r="A16" t="s">
        <v>26</v>
      </c>
      <c r="B16">
        <v>48</v>
      </c>
      <c r="C16" t="s">
        <v>15</v>
      </c>
      <c r="D16" t="s">
        <v>12</v>
      </c>
      <c r="E16">
        <v>12</v>
      </c>
      <c r="F16" t="s">
        <v>12</v>
      </c>
      <c r="G16">
        <v>236</v>
      </c>
      <c r="H16">
        <v>6.0000000000000001E-3</v>
      </c>
      <c r="I16">
        <v>49233.35</v>
      </c>
      <c r="O16">
        <f t="shared" si="5"/>
        <v>0.15947945954010917</v>
      </c>
      <c r="P16">
        <f t="shared" si="5"/>
        <v>0.23975037413522601</v>
      </c>
      <c r="Q16">
        <f t="shared" si="5"/>
        <v>0.17919866273703572</v>
      </c>
    </row>
    <row r="17" spans="1:17" x14ac:dyDescent="0.35">
      <c r="A17" t="s">
        <v>26</v>
      </c>
      <c r="B17">
        <v>49</v>
      </c>
      <c r="C17" t="s">
        <v>15</v>
      </c>
      <c r="D17" t="s">
        <v>12</v>
      </c>
      <c r="E17">
        <v>13</v>
      </c>
      <c r="F17" t="s">
        <v>12</v>
      </c>
      <c r="G17">
        <v>210</v>
      </c>
      <c r="H17">
        <v>5.0000000000000001E-3</v>
      </c>
      <c r="I17">
        <v>45360.58</v>
      </c>
      <c r="O17">
        <f t="shared" si="5"/>
        <v>0.31321587069679901</v>
      </c>
      <c r="P17">
        <f t="shared" si="5"/>
        <v>0.70912605757387259</v>
      </c>
      <c r="Q17">
        <f t="shared" si="5"/>
        <v>0.32055247355540528</v>
      </c>
    </row>
    <row r="18" spans="1:17" x14ac:dyDescent="0.35">
      <c r="A18" t="s">
        <v>26</v>
      </c>
      <c r="B18">
        <v>50</v>
      </c>
      <c r="C18" t="s">
        <v>15</v>
      </c>
      <c r="D18" t="s">
        <v>12</v>
      </c>
      <c r="E18">
        <v>14</v>
      </c>
      <c r="F18" t="s">
        <v>12</v>
      </c>
      <c r="G18">
        <v>350</v>
      </c>
      <c r="H18">
        <v>7.0000000000000001E-3</v>
      </c>
      <c r="I18">
        <v>57210.2</v>
      </c>
    </row>
    <row r="19" spans="1:17" x14ac:dyDescent="0.35">
      <c r="A19" t="s">
        <v>26</v>
      </c>
      <c r="B19">
        <v>51</v>
      </c>
      <c r="C19" t="s">
        <v>15</v>
      </c>
      <c r="D19" t="s">
        <v>12</v>
      </c>
      <c r="E19">
        <v>15</v>
      </c>
      <c r="F19" t="s">
        <v>12</v>
      </c>
      <c r="G19">
        <v>199</v>
      </c>
      <c r="H19">
        <v>3.0000000000000001E-3</v>
      </c>
      <c r="I19">
        <v>24814.560000000001</v>
      </c>
      <c r="K19" t="s">
        <v>27</v>
      </c>
      <c r="O19">
        <f t="shared" ref="O19:Q24" si="6">LOG(O12,2)</f>
        <v>-0.10646935590156402</v>
      </c>
      <c r="P19">
        <f t="shared" si="6"/>
        <v>-0.23185022177038467</v>
      </c>
      <c r="Q19">
        <f t="shared" si="6"/>
        <v>-0.48431599070696313</v>
      </c>
    </row>
    <row r="20" spans="1:17" x14ac:dyDescent="0.35">
      <c r="A20" t="s">
        <v>26</v>
      </c>
      <c r="B20">
        <v>52</v>
      </c>
      <c r="C20" t="s">
        <v>15</v>
      </c>
      <c r="D20" t="s">
        <v>12</v>
      </c>
      <c r="E20">
        <v>16</v>
      </c>
      <c r="F20" t="s">
        <v>12</v>
      </c>
      <c r="G20">
        <v>339</v>
      </c>
      <c r="H20">
        <v>2E-3</v>
      </c>
      <c r="I20">
        <v>19325.34</v>
      </c>
      <c r="K20" t="s">
        <v>28</v>
      </c>
      <c r="O20">
        <f t="shared" si="6"/>
        <v>0.2294565603962761</v>
      </c>
      <c r="P20">
        <f t="shared" si="6"/>
        <v>-1.0488551376008359</v>
      </c>
      <c r="Q20">
        <f t="shared" si="6"/>
        <v>-0.9417556151550569</v>
      </c>
    </row>
    <row r="21" spans="1:17" x14ac:dyDescent="0.35">
      <c r="A21" t="s">
        <v>26</v>
      </c>
      <c r="B21">
        <v>53</v>
      </c>
      <c r="C21" t="s">
        <v>15</v>
      </c>
      <c r="D21" t="s">
        <v>12</v>
      </c>
      <c r="E21">
        <v>17</v>
      </c>
      <c r="F21" t="s">
        <v>12</v>
      </c>
      <c r="G21">
        <v>218</v>
      </c>
      <c r="H21">
        <v>6.0000000000000001E-3</v>
      </c>
      <c r="I21">
        <v>46974.45</v>
      </c>
      <c r="K21" t="s">
        <v>29</v>
      </c>
      <c r="O21">
        <f t="shared" si="6"/>
        <v>-1.8757627683910814</v>
      </c>
      <c r="P21">
        <f t="shared" si="6"/>
        <v>-1.0079238327752462</v>
      </c>
      <c r="Q21">
        <f t="shared" si="6"/>
        <v>-0.6529185185364913</v>
      </c>
    </row>
    <row r="22" spans="1:17" x14ac:dyDescent="0.35">
      <c r="A22" t="s">
        <v>26</v>
      </c>
      <c r="B22">
        <v>54</v>
      </c>
      <c r="C22" t="s">
        <v>15</v>
      </c>
      <c r="D22" t="s">
        <v>12</v>
      </c>
      <c r="E22">
        <v>18</v>
      </c>
      <c r="F22" t="s">
        <v>12</v>
      </c>
      <c r="G22">
        <v>161</v>
      </c>
      <c r="H22">
        <v>2E-3</v>
      </c>
      <c r="I22">
        <v>13872.1</v>
      </c>
      <c r="K22" t="s">
        <v>30</v>
      </c>
      <c r="O22">
        <f t="shared" si="6"/>
        <v>-1.4885428404054204</v>
      </c>
      <c r="P22">
        <f t="shared" si="6"/>
        <v>0</v>
      </c>
      <c r="Q22">
        <f t="shared" si="6"/>
        <v>-0.33059869296057037</v>
      </c>
    </row>
    <row r="23" spans="1:17" x14ac:dyDescent="0.35">
      <c r="A23" t="s">
        <v>33</v>
      </c>
      <c r="B23">
        <v>62</v>
      </c>
      <c r="C23" t="s">
        <v>15</v>
      </c>
      <c r="D23" t="s">
        <v>12</v>
      </c>
      <c r="E23">
        <v>1</v>
      </c>
      <c r="F23" t="s">
        <v>12</v>
      </c>
      <c r="G23">
        <v>232</v>
      </c>
      <c r="H23">
        <v>1E-3</v>
      </c>
      <c r="I23">
        <v>7390.91</v>
      </c>
      <c r="K23" t="s">
        <v>31</v>
      </c>
      <c r="O23">
        <f t="shared" si="6"/>
        <v>-2.648557473579972</v>
      </c>
      <c r="P23">
        <f t="shared" si="6"/>
        <v>-2.060395028287902</v>
      </c>
      <c r="Q23">
        <f t="shared" si="6"/>
        <v>-2.4803682235066078</v>
      </c>
    </row>
    <row r="24" spans="1:17" x14ac:dyDescent="0.35">
      <c r="A24" t="s">
        <v>33</v>
      </c>
      <c r="B24">
        <v>63</v>
      </c>
      <c r="C24" t="s">
        <v>15</v>
      </c>
      <c r="D24" t="s">
        <v>12</v>
      </c>
      <c r="E24">
        <v>2</v>
      </c>
      <c r="F24" t="s">
        <v>12</v>
      </c>
      <c r="G24">
        <v>91</v>
      </c>
      <c r="H24">
        <v>2.9999999999999997E-4</v>
      </c>
      <c r="I24">
        <v>2140.69</v>
      </c>
      <c r="K24" t="s">
        <v>32</v>
      </c>
      <c r="O24">
        <f t="shared" si="6"/>
        <v>-1.6747707788245931</v>
      </c>
      <c r="P24">
        <f t="shared" si="6"/>
        <v>-0.49588598438821702</v>
      </c>
      <c r="Q24">
        <f t="shared" si="6"/>
        <v>-1.6413675535141445</v>
      </c>
    </row>
    <row r="25" spans="1:17" x14ac:dyDescent="0.35">
      <c r="A25" t="s">
        <v>33</v>
      </c>
      <c r="B25">
        <v>64</v>
      </c>
      <c r="C25" t="s">
        <v>15</v>
      </c>
      <c r="D25" t="s">
        <v>12</v>
      </c>
      <c r="E25">
        <v>3</v>
      </c>
      <c r="F25" t="s">
        <v>12</v>
      </c>
      <c r="G25">
        <v>147</v>
      </c>
      <c r="H25">
        <v>1E-3</v>
      </c>
      <c r="I25">
        <v>4687.42</v>
      </c>
    </row>
    <row r="26" spans="1:17" x14ac:dyDescent="0.35">
      <c r="A26" t="s">
        <v>33</v>
      </c>
      <c r="B26">
        <v>65</v>
      </c>
      <c r="C26" t="s">
        <v>15</v>
      </c>
      <c r="D26" t="s">
        <v>12</v>
      </c>
      <c r="E26">
        <v>4</v>
      </c>
      <c r="F26" t="s">
        <v>12</v>
      </c>
      <c r="G26">
        <v>68</v>
      </c>
      <c r="H26">
        <v>9.0000000000000006E-5</v>
      </c>
      <c r="I26">
        <v>724.7</v>
      </c>
    </row>
    <row r="27" spans="1:17" x14ac:dyDescent="0.35">
      <c r="A27" t="s">
        <v>33</v>
      </c>
      <c r="B27">
        <v>66</v>
      </c>
      <c r="C27" t="s">
        <v>15</v>
      </c>
      <c r="D27" t="s">
        <v>12</v>
      </c>
      <c r="E27">
        <v>5</v>
      </c>
      <c r="F27" t="s">
        <v>12</v>
      </c>
      <c r="G27">
        <v>149</v>
      </c>
      <c r="H27">
        <v>2.9999999999999997E-4</v>
      </c>
      <c r="I27">
        <v>2819.14</v>
      </c>
    </row>
    <row r="28" spans="1:17" x14ac:dyDescent="0.35">
      <c r="A28" t="s">
        <v>33</v>
      </c>
      <c r="B28">
        <v>67</v>
      </c>
      <c r="C28" t="s">
        <v>15</v>
      </c>
      <c r="D28" t="s">
        <v>12</v>
      </c>
      <c r="E28">
        <v>6</v>
      </c>
      <c r="F28" t="s">
        <v>12</v>
      </c>
      <c r="G28">
        <v>88</v>
      </c>
      <c r="H28">
        <v>2.0000000000000001E-4</v>
      </c>
      <c r="I28">
        <v>1893.99</v>
      </c>
    </row>
    <row r="29" spans="1:17" x14ac:dyDescent="0.35">
      <c r="A29" t="s">
        <v>33</v>
      </c>
      <c r="B29">
        <v>68</v>
      </c>
      <c r="C29" t="s">
        <v>15</v>
      </c>
      <c r="D29" t="s">
        <v>12</v>
      </c>
      <c r="E29">
        <v>7</v>
      </c>
      <c r="F29" t="s">
        <v>12</v>
      </c>
      <c r="G29">
        <v>132</v>
      </c>
      <c r="H29">
        <v>2.9999999999999997E-4</v>
      </c>
      <c r="I29">
        <v>2860.25</v>
      </c>
    </row>
    <row r="30" spans="1:17" x14ac:dyDescent="0.35">
      <c r="A30" t="s">
        <v>33</v>
      </c>
      <c r="B30">
        <v>69</v>
      </c>
      <c r="C30" t="s">
        <v>15</v>
      </c>
      <c r="D30" t="s">
        <v>12</v>
      </c>
      <c r="E30">
        <v>8</v>
      </c>
      <c r="F30" t="s">
        <v>12</v>
      </c>
      <c r="G30">
        <v>201</v>
      </c>
      <c r="H30">
        <v>1E-3</v>
      </c>
      <c r="I30">
        <v>9351.7199999999993</v>
      </c>
    </row>
    <row r="31" spans="1:17" x14ac:dyDescent="0.35">
      <c r="A31" t="s">
        <v>33</v>
      </c>
      <c r="B31">
        <v>70</v>
      </c>
      <c r="C31" t="s">
        <v>15</v>
      </c>
      <c r="D31" t="s">
        <v>12</v>
      </c>
      <c r="E31">
        <v>9</v>
      </c>
      <c r="F31" t="s">
        <v>12</v>
      </c>
      <c r="G31">
        <v>604</v>
      </c>
      <c r="H31">
        <v>2E-3</v>
      </c>
      <c r="I31">
        <v>20430.38</v>
      </c>
    </row>
    <row r="32" spans="1:17" x14ac:dyDescent="0.35">
      <c r="A32" t="s">
        <v>33</v>
      </c>
      <c r="B32">
        <v>71</v>
      </c>
      <c r="C32" t="s">
        <v>15</v>
      </c>
      <c r="D32" t="s">
        <v>12</v>
      </c>
      <c r="E32">
        <v>10</v>
      </c>
      <c r="F32" t="s">
        <v>12</v>
      </c>
      <c r="G32">
        <v>180</v>
      </c>
      <c r="H32">
        <v>1E-3</v>
      </c>
      <c r="I32">
        <v>4214.57</v>
      </c>
    </row>
    <row r="33" spans="1:9" x14ac:dyDescent="0.35">
      <c r="A33" t="s">
        <v>33</v>
      </c>
      <c r="B33">
        <v>72</v>
      </c>
      <c r="C33" t="s">
        <v>15</v>
      </c>
      <c r="D33" t="s">
        <v>12</v>
      </c>
      <c r="E33">
        <v>11</v>
      </c>
      <c r="F33" t="s">
        <v>12</v>
      </c>
      <c r="G33">
        <v>102</v>
      </c>
      <c r="H33">
        <v>2.9999999999999997E-4</v>
      </c>
      <c r="I33">
        <v>2153.54</v>
      </c>
    </row>
    <row r="34" spans="1:9" x14ac:dyDescent="0.35">
      <c r="A34" t="s">
        <v>33</v>
      </c>
      <c r="B34">
        <v>73</v>
      </c>
      <c r="C34" t="s">
        <v>15</v>
      </c>
      <c r="D34" t="s">
        <v>12</v>
      </c>
      <c r="E34">
        <v>12</v>
      </c>
      <c r="F34" t="s">
        <v>12</v>
      </c>
      <c r="G34">
        <v>138</v>
      </c>
      <c r="H34">
        <v>4.0000000000000002E-4</v>
      </c>
      <c r="I34">
        <v>3746.85</v>
      </c>
    </row>
    <row r="35" spans="1:9" x14ac:dyDescent="0.35">
      <c r="A35" t="s">
        <v>33</v>
      </c>
      <c r="B35">
        <v>74</v>
      </c>
      <c r="C35" t="s">
        <v>15</v>
      </c>
      <c r="D35" t="s">
        <v>12</v>
      </c>
      <c r="E35">
        <v>13</v>
      </c>
      <c r="F35" t="s">
        <v>12</v>
      </c>
      <c r="G35">
        <v>270</v>
      </c>
      <c r="H35">
        <v>3.0000000000000001E-3</v>
      </c>
      <c r="I35">
        <v>21113.96</v>
      </c>
    </row>
    <row r="36" spans="1:9" x14ac:dyDescent="0.35">
      <c r="A36" t="s">
        <v>33</v>
      </c>
      <c r="B36">
        <v>75</v>
      </c>
      <c r="C36" t="s">
        <v>15</v>
      </c>
      <c r="D36" t="s">
        <v>12</v>
      </c>
      <c r="E36">
        <v>14</v>
      </c>
      <c r="F36" t="s">
        <v>12</v>
      </c>
      <c r="G36">
        <v>134</v>
      </c>
      <c r="H36">
        <v>2.9999999999999997E-4</v>
      </c>
      <c r="I36">
        <v>2315.44</v>
      </c>
    </row>
    <row r="37" spans="1:9" x14ac:dyDescent="0.35">
      <c r="A37" t="s">
        <v>33</v>
      </c>
      <c r="B37">
        <v>76</v>
      </c>
      <c r="C37" t="s">
        <v>15</v>
      </c>
      <c r="D37" t="s">
        <v>12</v>
      </c>
      <c r="E37">
        <v>15</v>
      </c>
      <c r="F37" t="s">
        <v>12</v>
      </c>
      <c r="G37">
        <v>72</v>
      </c>
      <c r="H37">
        <v>1E-4</v>
      </c>
      <c r="I37">
        <v>997.11</v>
      </c>
    </row>
    <row r="38" spans="1:9" x14ac:dyDescent="0.35">
      <c r="A38" t="s">
        <v>33</v>
      </c>
      <c r="B38">
        <v>77</v>
      </c>
      <c r="C38" t="s">
        <v>15</v>
      </c>
      <c r="D38" t="s">
        <v>12</v>
      </c>
      <c r="E38">
        <v>16</v>
      </c>
      <c r="F38" t="s">
        <v>12</v>
      </c>
      <c r="G38">
        <v>353</v>
      </c>
      <c r="H38">
        <v>1E-3</v>
      </c>
      <c r="I38">
        <v>6979.74</v>
      </c>
    </row>
    <row r="39" spans="1:9" x14ac:dyDescent="0.35">
      <c r="A39" t="s">
        <v>33</v>
      </c>
      <c r="B39">
        <v>78</v>
      </c>
      <c r="C39" t="s">
        <v>15</v>
      </c>
      <c r="D39" t="s">
        <v>12</v>
      </c>
      <c r="E39">
        <v>17</v>
      </c>
      <c r="F39" t="s">
        <v>12</v>
      </c>
      <c r="G39">
        <v>323</v>
      </c>
      <c r="H39">
        <v>3.0000000000000001E-3</v>
      </c>
      <c r="I39">
        <v>28414.93</v>
      </c>
    </row>
    <row r="40" spans="1:9" x14ac:dyDescent="0.35">
      <c r="A40" t="s">
        <v>33</v>
      </c>
      <c r="B40">
        <v>79</v>
      </c>
      <c r="C40" t="s">
        <v>15</v>
      </c>
      <c r="D40" t="s">
        <v>12</v>
      </c>
      <c r="E40">
        <v>18</v>
      </c>
      <c r="F40" t="s">
        <v>12</v>
      </c>
      <c r="G40">
        <v>100</v>
      </c>
      <c r="H40">
        <v>1E-3</v>
      </c>
      <c r="I40">
        <v>5039.49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21BB4-9771-4201-AE4B-185476B25DEE}">
  <dimension ref="A1:R27"/>
  <sheetViews>
    <sheetView workbookViewId="0">
      <selection activeCell="V16" sqref="V16"/>
    </sheetView>
  </sheetViews>
  <sheetFormatPr baseColWidth="10" defaultColWidth="8.7265625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6</v>
      </c>
      <c r="E1" t="s">
        <v>8</v>
      </c>
      <c r="F1" t="s">
        <v>9</v>
      </c>
      <c r="G1" t="s">
        <v>10</v>
      </c>
      <c r="J1" t="s">
        <v>34</v>
      </c>
      <c r="M1" t="s">
        <v>17</v>
      </c>
      <c r="P1" t="s">
        <v>18</v>
      </c>
    </row>
    <row r="2" spans="1:18" x14ac:dyDescent="0.35">
      <c r="A2">
        <v>1</v>
      </c>
      <c r="B2" t="s">
        <v>35</v>
      </c>
      <c r="C2">
        <v>185</v>
      </c>
      <c r="D2">
        <v>1</v>
      </c>
      <c r="E2">
        <v>502</v>
      </c>
      <c r="F2">
        <v>2.5000000000000001E-2</v>
      </c>
      <c r="G2">
        <v>215860.43</v>
      </c>
      <c r="J2">
        <v>215860.43</v>
      </c>
      <c r="K2">
        <v>382009.51</v>
      </c>
      <c r="L2">
        <v>185854.76</v>
      </c>
      <c r="M2">
        <f>J2-P2</f>
        <v>209890.65</v>
      </c>
      <c r="N2">
        <f t="shared" ref="N2:O5" si="0">K2-Q2</f>
        <v>377165.33</v>
      </c>
      <c r="O2">
        <f t="shared" si="0"/>
        <v>181043.98</v>
      </c>
      <c r="P2">
        <v>5969.78</v>
      </c>
      <c r="Q2">
        <v>4844.18</v>
      </c>
      <c r="R2">
        <v>4810.78</v>
      </c>
    </row>
    <row r="3" spans="1:18" x14ac:dyDescent="0.35">
      <c r="A3">
        <v>2</v>
      </c>
      <c r="B3" t="s">
        <v>35</v>
      </c>
      <c r="C3">
        <v>186</v>
      </c>
      <c r="D3">
        <v>2</v>
      </c>
      <c r="E3">
        <v>555</v>
      </c>
      <c r="F3">
        <v>4.2999999999999997E-2</v>
      </c>
      <c r="G3">
        <v>382009.51</v>
      </c>
      <c r="J3">
        <v>412595.97</v>
      </c>
      <c r="K3">
        <v>440813.02</v>
      </c>
      <c r="L3">
        <v>443284.47999999998</v>
      </c>
      <c r="M3">
        <f t="shared" ref="M3:M5" si="1">J3-P3</f>
        <v>392559.05</v>
      </c>
      <c r="N3">
        <f t="shared" si="0"/>
        <v>390381.85000000003</v>
      </c>
      <c r="O3">
        <f t="shared" si="0"/>
        <v>418310.58999999997</v>
      </c>
      <c r="P3">
        <v>20036.919999999998</v>
      </c>
      <c r="Q3">
        <v>50431.17</v>
      </c>
      <c r="R3">
        <v>24973.89</v>
      </c>
    </row>
    <row r="4" spans="1:18" x14ac:dyDescent="0.35">
      <c r="A4">
        <v>3</v>
      </c>
      <c r="B4" t="s">
        <v>35</v>
      </c>
      <c r="C4">
        <v>187</v>
      </c>
      <c r="D4">
        <v>3</v>
      </c>
      <c r="E4">
        <v>324</v>
      </c>
      <c r="F4">
        <v>2.1000000000000001E-2</v>
      </c>
      <c r="G4">
        <v>185854.76</v>
      </c>
      <c r="J4">
        <v>211846.31</v>
      </c>
      <c r="K4">
        <v>173948.6</v>
      </c>
      <c r="L4">
        <v>224659.62</v>
      </c>
      <c r="M4">
        <f t="shared" si="1"/>
        <v>204275.51</v>
      </c>
      <c r="N4">
        <f t="shared" si="0"/>
        <v>167164.17000000001</v>
      </c>
      <c r="O4">
        <f t="shared" si="0"/>
        <v>219178.11</v>
      </c>
      <c r="P4">
        <v>7570.8</v>
      </c>
      <c r="Q4">
        <v>6784.43</v>
      </c>
      <c r="R4">
        <v>5481.51</v>
      </c>
    </row>
    <row r="5" spans="1:18" x14ac:dyDescent="0.35">
      <c r="A5">
        <v>4</v>
      </c>
      <c r="B5" t="s">
        <v>35</v>
      </c>
      <c r="C5">
        <v>188</v>
      </c>
      <c r="D5">
        <v>4</v>
      </c>
      <c r="E5">
        <v>1578</v>
      </c>
      <c r="F5">
        <v>4.7E-2</v>
      </c>
      <c r="G5">
        <v>412595.97</v>
      </c>
      <c r="J5">
        <v>155545.84</v>
      </c>
      <c r="K5">
        <v>436870.85</v>
      </c>
      <c r="L5">
        <v>218006.26</v>
      </c>
      <c r="M5">
        <f t="shared" si="1"/>
        <v>141522.09</v>
      </c>
      <c r="N5">
        <f t="shared" si="0"/>
        <v>426221.38</v>
      </c>
      <c r="O5">
        <f t="shared" si="0"/>
        <v>206423.91</v>
      </c>
      <c r="P5">
        <v>14023.75</v>
      </c>
      <c r="Q5">
        <v>10649.47</v>
      </c>
      <c r="R5">
        <v>11582.35</v>
      </c>
    </row>
    <row r="6" spans="1:18" x14ac:dyDescent="0.35">
      <c r="A6">
        <v>5</v>
      </c>
      <c r="B6" t="s">
        <v>35</v>
      </c>
      <c r="C6">
        <v>189</v>
      </c>
      <c r="D6">
        <v>5</v>
      </c>
      <c r="E6">
        <v>2302</v>
      </c>
      <c r="F6">
        <v>0.05</v>
      </c>
      <c r="G6">
        <v>440813.02</v>
      </c>
    </row>
    <row r="7" spans="1:18" x14ac:dyDescent="0.35">
      <c r="A7">
        <v>6</v>
      </c>
      <c r="B7" t="s">
        <v>35</v>
      </c>
      <c r="C7">
        <v>190</v>
      </c>
      <c r="D7">
        <v>6</v>
      </c>
      <c r="E7">
        <v>3204</v>
      </c>
      <c r="F7">
        <v>7.2999999999999995E-2</v>
      </c>
      <c r="G7">
        <v>443284.47999999998</v>
      </c>
    </row>
    <row r="8" spans="1:18" x14ac:dyDescent="0.35">
      <c r="A8">
        <v>7</v>
      </c>
      <c r="B8" t="s">
        <v>35</v>
      </c>
      <c r="C8">
        <v>191</v>
      </c>
      <c r="D8">
        <v>7</v>
      </c>
      <c r="E8">
        <v>1273</v>
      </c>
      <c r="F8">
        <v>2.4E-2</v>
      </c>
      <c r="G8">
        <v>211846.31</v>
      </c>
    </row>
    <row r="9" spans="1:18" x14ac:dyDescent="0.35">
      <c r="A9">
        <v>8</v>
      </c>
      <c r="B9" t="s">
        <v>35</v>
      </c>
      <c r="C9">
        <v>192</v>
      </c>
      <c r="D9">
        <v>8</v>
      </c>
      <c r="E9">
        <v>793</v>
      </c>
      <c r="F9">
        <v>0.02</v>
      </c>
      <c r="G9">
        <v>173948.6</v>
      </c>
    </row>
    <row r="10" spans="1:18" x14ac:dyDescent="0.35">
      <c r="A10">
        <v>9</v>
      </c>
      <c r="B10" t="s">
        <v>35</v>
      </c>
      <c r="C10">
        <v>193</v>
      </c>
      <c r="D10">
        <v>9</v>
      </c>
      <c r="E10">
        <v>807</v>
      </c>
      <c r="F10">
        <v>2.5000000000000001E-2</v>
      </c>
      <c r="G10">
        <v>224659.62</v>
      </c>
    </row>
    <row r="11" spans="1:18" x14ac:dyDescent="0.35">
      <c r="A11">
        <v>10</v>
      </c>
      <c r="B11" t="s">
        <v>35</v>
      </c>
      <c r="C11">
        <v>194</v>
      </c>
      <c r="D11">
        <v>10</v>
      </c>
      <c r="E11">
        <v>972</v>
      </c>
      <c r="F11">
        <v>1.7999999999999999E-2</v>
      </c>
      <c r="G11">
        <v>155545.84</v>
      </c>
    </row>
    <row r="12" spans="1:18" x14ac:dyDescent="0.35">
      <c r="A12">
        <v>11</v>
      </c>
      <c r="B12" t="s">
        <v>35</v>
      </c>
      <c r="C12">
        <v>195</v>
      </c>
      <c r="D12">
        <v>11</v>
      </c>
      <c r="E12">
        <v>2671</v>
      </c>
      <c r="F12">
        <v>4.9000000000000002E-2</v>
      </c>
      <c r="G12">
        <v>436870.85</v>
      </c>
    </row>
    <row r="13" spans="1:18" x14ac:dyDescent="0.35">
      <c r="A13">
        <v>12</v>
      </c>
      <c r="B13" t="s">
        <v>35</v>
      </c>
      <c r="C13">
        <v>196</v>
      </c>
      <c r="D13">
        <v>12</v>
      </c>
      <c r="E13">
        <v>1282</v>
      </c>
      <c r="F13">
        <v>2.5000000000000001E-2</v>
      </c>
      <c r="G13">
        <v>218006.26</v>
      </c>
    </row>
    <row r="14" spans="1:18" x14ac:dyDescent="0.35">
      <c r="A14">
        <v>13</v>
      </c>
      <c r="B14" t="s">
        <v>35</v>
      </c>
      <c r="C14">
        <v>197</v>
      </c>
      <c r="D14">
        <v>13</v>
      </c>
      <c r="E14">
        <v>0</v>
      </c>
      <c r="F14">
        <v>0</v>
      </c>
      <c r="G14">
        <v>0</v>
      </c>
    </row>
    <row r="15" spans="1:18" x14ac:dyDescent="0.35">
      <c r="A15">
        <v>14</v>
      </c>
      <c r="B15" t="s">
        <v>35</v>
      </c>
      <c r="C15">
        <v>198</v>
      </c>
      <c r="D15">
        <v>14</v>
      </c>
      <c r="E15">
        <v>0</v>
      </c>
      <c r="F15">
        <v>0</v>
      </c>
      <c r="G15">
        <v>0</v>
      </c>
    </row>
    <row r="16" spans="1:18" x14ac:dyDescent="0.35">
      <c r="A16">
        <v>15</v>
      </c>
      <c r="B16" t="s">
        <v>36</v>
      </c>
      <c r="C16">
        <v>199</v>
      </c>
      <c r="D16">
        <v>1</v>
      </c>
      <c r="E16">
        <v>118</v>
      </c>
      <c r="F16">
        <v>1E-3</v>
      </c>
      <c r="G16">
        <v>5969.78</v>
      </c>
    </row>
    <row r="17" spans="1:7" x14ac:dyDescent="0.35">
      <c r="A17">
        <v>16</v>
      </c>
      <c r="B17" t="s">
        <v>36</v>
      </c>
      <c r="C17">
        <v>200</v>
      </c>
      <c r="D17">
        <v>2</v>
      </c>
      <c r="E17">
        <v>82</v>
      </c>
      <c r="F17">
        <v>1E-3</v>
      </c>
      <c r="G17">
        <v>4844.18</v>
      </c>
    </row>
    <row r="18" spans="1:7" x14ac:dyDescent="0.35">
      <c r="A18">
        <v>17</v>
      </c>
      <c r="B18" t="s">
        <v>36</v>
      </c>
      <c r="C18">
        <v>201</v>
      </c>
      <c r="D18">
        <v>3</v>
      </c>
      <c r="E18">
        <v>57</v>
      </c>
      <c r="F18">
        <v>1E-3</v>
      </c>
      <c r="G18">
        <v>4810.78</v>
      </c>
    </row>
    <row r="19" spans="1:7" x14ac:dyDescent="0.35">
      <c r="A19">
        <v>18</v>
      </c>
      <c r="B19" t="s">
        <v>36</v>
      </c>
      <c r="C19">
        <v>202</v>
      </c>
      <c r="D19">
        <v>4</v>
      </c>
      <c r="E19">
        <v>295</v>
      </c>
      <c r="F19">
        <v>1E-3</v>
      </c>
      <c r="G19">
        <v>5036.92</v>
      </c>
    </row>
    <row r="20" spans="1:7" x14ac:dyDescent="0.35">
      <c r="A20">
        <v>19</v>
      </c>
      <c r="B20" t="s">
        <v>36</v>
      </c>
      <c r="C20">
        <v>203</v>
      </c>
      <c r="D20">
        <v>5</v>
      </c>
      <c r="E20">
        <v>898</v>
      </c>
      <c r="F20">
        <v>7.0000000000000001E-3</v>
      </c>
      <c r="G20">
        <v>65431.17</v>
      </c>
    </row>
    <row r="21" spans="1:7" x14ac:dyDescent="0.35">
      <c r="A21">
        <v>20</v>
      </c>
      <c r="B21" t="s">
        <v>36</v>
      </c>
      <c r="C21">
        <v>204</v>
      </c>
      <c r="D21">
        <v>6</v>
      </c>
      <c r="E21">
        <v>1184</v>
      </c>
      <c r="F21">
        <v>3.0000000000000001E-3</v>
      </c>
      <c r="G21">
        <v>24973.89</v>
      </c>
    </row>
    <row r="22" spans="1:7" x14ac:dyDescent="0.35">
      <c r="A22">
        <v>21</v>
      </c>
      <c r="B22" t="s">
        <v>36</v>
      </c>
      <c r="C22">
        <v>205</v>
      </c>
      <c r="D22">
        <v>7</v>
      </c>
      <c r="E22">
        <v>358</v>
      </c>
      <c r="F22">
        <v>1E-3</v>
      </c>
      <c r="G22">
        <v>7570.8</v>
      </c>
    </row>
    <row r="23" spans="1:7" x14ac:dyDescent="0.35">
      <c r="A23">
        <v>22</v>
      </c>
      <c r="B23" t="s">
        <v>36</v>
      </c>
      <c r="C23">
        <v>206</v>
      </c>
      <c r="D23">
        <v>8</v>
      </c>
      <c r="E23">
        <v>242</v>
      </c>
      <c r="F23">
        <v>1E-3</v>
      </c>
      <c r="G23">
        <v>6784.43</v>
      </c>
    </row>
    <row r="24" spans="1:7" x14ac:dyDescent="0.35">
      <c r="A24">
        <v>23</v>
      </c>
      <c r="B24" t="s">
        <v>36</v>
      </c>
      <c r="C24">
        <v>207</v>
      </c>
      <c r="D24">
        <v>9</v>
      </c>
      <c r="E24">
        <v>212</v>
      </c>
      <c r="F24">
        <v>1E-3</v>
      </c>
      <c r="G24">
        <v>5481.51</v>
      </c>
    </row>
    <row r="25" spans="1:7" x14ac:dyDescent="0.35">
      <c r="A25">
        <v>24</v>
      </c>
      <c r="B25" t="s">
        <v>36</v>
      </c>
      <c r="C25">
        <v>208</v>
      </c>
      <c r="D25">
        <v>10</v>
      </c>
      <c r="E25">
        <v>268</v>
      </c>
      <c r="F25">
        <v>1E-3</v>
      </c>
      <c r="G25">
        <v>6023.75</v>
      </c>
    </row>
    <row r="26" spans="1:7" x14ac:dyDescent="0.35">
      <c r="A26">
        <v>25</v>
      </c>
      <c r="B26" t="s">
        <v>36</v>
      </c>
      <c r="C26">
        <v>209</v>
      </c>
      <c r="D26">
        <v>11</v>
      </c>
      <c r="E26">
        <v>980</v>
      </c>
      <c r="F26">
        <v>2E-3</v>
      </c>
      <c r="G26">
        <v>18649.47</v>
      </c>
    </row>
    <row r="27" spans="1:7" x14ac:dyDescent="0.35">
      <c r="A27">
        <v>26</v>
      </c>
      <c r="B27" t="s">
        <v>36</v>
      </c>
      <c r="C27">
        <v>210</v>
      </c>
      <c r="D27">
        <v>12</v>
      </c>
      <c r="E27">
        <v>415</v>
      </c>
      <c r="F27">
        <v>1E-3</v>
      </c>
      <c r="G27">
        <v>11582.35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62E2D-D258-44EC-915D-E922AA8DF8EA}">
  <dimension ref="A1:Q43"/>
  <sheetViews>
    <sheetView workbookViewId="0">
      <selection sqref="A1:G1"/>
    </sheetView>
  </sheetViews>
  <sheetFormatPr baseColWidth="10" defaultColWidth="8.7265625" defaultRowHeight="14.5" x14ac:dyDescent="0.35"/>
  <sheetData>
    <row r="1" spans="1:17" x14ac:dyDescent="0.35">
      <c r="A1" t="s">
        <v>0</v>
      </c>
      <c r="B1" t="s">
        <v>1</v>
      </c>
      <c r="C1" t="s">
        <v>2</v>
      </c>
      <c r="D1" t="s">
        <v>6</v>
      </c>
      <c r="E1" t="s">
        <v>8</v>
      </c>
      <c r="F1" t="s">
        <v>9</v>
      </c>
      <c r="G1" t="s">
        <v>10</v>
      </c>
      <c r="I1" t="s">
        <v>37</v>
      </c>
      <c r="J1" t="s">
        <v>38</v>
      </c>
      <c r="M1" t="s">
        <v>17</v>
      </c>
      <c r="P1" t="s">
        <v>18</v>
      </c>
    </row>
    <row r="2" spans="1:17" x14ac:dyDescent="0.35">
      <c r="A2">
        <v>1</v>
      </c>
      <c r="B2" t="s">
        <v>39</v>
      </c>
      <c r="C2">
        <v>80</v>
      </c>
      <c r="D2">
        <v>1</v>
      </c>
      <c r="E2">
        <v>1745</v>
      </c>
      <c r="F2">
        <v>4.3999999999999997E-2</v>
      </c>
      <c r="G2">
        <v>870334.07</v>
      </c>
      <c r="I2" t="s">
        <v>40</v>
      </c>
      <c r="J2">
        <v>870334.07</v>
      </c>
      <c r="K2">
        <v>802736.51</v>
      </c>
      <c r="L2">
        <v>660281.53</v>
      </c>
      <c r="M2">
        <v>836011.03999999992</v>
      </c>
      <c r="N2">
        <v>772885.03</v>
      </c>
      <c r="O2">
        <v>562125.77</v>
      </c>
      <c r="P2">
        <v>34323.03</v>
      </c>
      <c r="Q2">
        <v>29851.48</v>
      </c>
    </row>
    <row r="3" spans="1:17" x14ac:dyDescent="0.35">
      <c r="A3">
        <v>2</v>
      </c>
      <c r="B3" t="s">
        <v>39</v>
      </c>
      <c r="C3">
        <v>81</v>
      </c>
      <c r="D3">
        <v>2</v>
      </c>
      <c r="E3">
        <v>1199</v>
      </c>
      <c r="F3">
        <v>5.3999999999999999E-2</v>
      </c>
      <c r="G3">
        <v>802736.51</v>
      </c>
      <c r="I3" t="s">
        <v>41</v>
      </c>
      <c r="J3">
        <v>891183.34</v>
      </c>
      <c r="K3">
        <v>692597.5</v>
      </c>
      <c r="L3">
        <v>916378.23</v>
      </c>
      <c r="M3">
        <v>821283.17999999993</v>
      </c>
      <c r="N3">
        <v>562328.79</v>
      </c>
      <c r="O3">
        <v>801554.37</v>
      </c>
      <c r="P3">
        <v>69900.160000000003</v>
      </c>
      <c r="Q3">
        <v>130268.71</v>
      </c>
    </row>
    <row r="4" spans="1:17" x14ac:dyDescent="0.35">
      <c r="A4">
        <v>3</v>
      </c>
      <c r="B4" t="s">
        <v>39</v>
      </c>
      <c r="C4">
        <v>82</v>
      </c>
      <c r="D4">
        <v>3</v>
      </c>
      <c r="E4">
        <v>1452</v>
      </c>
      <c r="F4">
        <v>7.4999999999999997E-2</v>
      </c>
      <c r="G4">
        <v>660281.53</v>
      </c>
      <c r="I4" t="s">
        <v>42</v>
      </c>
      <c r="J4">
        <v>596577.30000000005</v>
      </c>
      <c r="K4">
        <v>315874.19</v>
      </c>
      <c r="L4">
        <v>525857.35</v>
      </c>
      <c r="M4">
        <v>573114.49</v>
      </c>
      <c r="N4">
        <v>251792.19</v>
      </c>
      <c r="O4">
        <v>497085.20999999996</v>
      </c>
      <c r="P4">
        <v>23462.81</v>
      </c>
      <c r="Q4">
        <v>64082</v>
      </c>
    </row>
    <row r="5" spans="1:17" x14ac:dyDescent="0.35">
      <c r="A5">
        <v>4</v>
      </c>
      <c r="B5" t="s">
        <v>39</v>
      </c>
      <c r="C5">
        <v>83</v>
      </c>
      <c r="D5">
        <v>4</v>
      </c>
      <c r="E5">
        <v>3197</v>
      </c>
      <c r="F5">
        <v>0.10199999999999999</v>
      </c>
      <c r="G5">
        <v>891183.34</v>
      </c>
      <c r="I5" t="s">
        <v>43</v>
      </c>
      <c r="J5">
        <v>514138.8</v>
      </c>
      <c r="K5">
        <v>503497.01</v>
      </c>
      <c r="L5">
        <v>874723.39</v>
      </c>
      <c r="M5">
        <v>408078.16</v>
      </c>
      <c r="N5">
        <v>470900.92</v>
      </c>
      <c r="O5">
        <v>754546.51</v>
      </c>
      <c r="P5">
        <v>106060.64</v>
      </c>
      <c r="Q5">
        <v>32596.09</v>
      </c>
    </row>
    <row r="6" spans="1:17" x14ac:dyDescent="0.35">
      <c r="A6">
        <v>5</v>
      </c>
      <c r="B6" t="s">
        <v>39</v>
      </c>
      <c r="C6">
        <v>84</v>
      </c>
      <c r="D6">
        <v>5</v>
      </c>
      <c r="E6">
        <v>2521</v>
      </c>
      <c r="F6">
        <v>7.9000000000000001E-2</v>
      </c>
      <c r="G6">
        <v>692597.5</v>
      </c>
      <c r="I6" t="s">
        <v>44</v>
      </c>
      <c r="J6">
        <v>257522.98</v>
      </c>
      <c r="K6">
        <v>382299.9</v>
      </c>
      <c r="L6">
        <v>441023.75</v>
      </c>
      <c r="M6">
        <v>238462.34000000003</v>
      </c>
      <c r="N6">
        <v>370581.34</v>
      </c>
      <c r="O6">
        <v>432435.28</v>
      </c>
      <c r="P6">
        <v>19060.64</v>
      </c>
      <c r="Q6">
        <v>11718.56</v>
      </c>
    </row>
    <row r="7" spans="1:17" x14ac:dyDescent="0.35">
      <c r="A7">
        <v>6</v>
      </c>
      <c r="B7" t="s">
        <v>39</v>
      </c>
      <c r="C7">
        <v>85</v>
      </c>
      <c r="D7">
        <v>6</v>
      </c>
      <c r="E7">
        <v>3324</v>
      </c>
      <c r="F7">
        <v>0.105</v>
      </c>
      <c r="G7">
        <v>916378.23</v>
      </c>
      <c r="I7" t="s">
        <v>45</v>
      </c>
      <c r="J7">
        <v>449044.27</v>
      </c>
      <c r="K7">
        <v>331100.61</v>
      </c>
      <c r="L7">
        <v>574468.80000000005</v>
      </c>
      <c r="M7">
        <v>439949.54000000004</v>
      </c>
      <c r="N7">
        <v>279754.82999999996</v>
      </c>
      <c r="O7">
        <v>525294.55000000005</v>
      </c>
      <c r="P7">
        <v>9094.73</v>
      </c>
      <c r="Q7">
        <v>51345.78</v>
      </c>
    </row>
    <row r="8" spans="1:17" x14ac:dyDescent="0.35">
      <c r="A8">
        <v>7</v>
      </c>
      <c r="B8" t="s">
        <v>39</v>
      </c>
      <c r="C8">
        <v>86</v>
      </c>
      <c r="D8">
        <v>7</v>
      </c>
      <c r="E8">
        <v>3363</v>
      </c>
      <c r="F8">
        <v>5.8999999999999997E-2</v>
      </c>
      <c r="G8">
        <v>596577.30000000005</v>
      </c>
      <c r="M8">
        <v>723673.94666666666</v>
      </c>
    </row>
    <row r="9" spans="1:17" x14ac:dyDescent="0.35">
      <c r="A9">
        <v>8</v>
      </c>
      <c r="B9" t="s">
        <v>39</v>
      </c>
      <c r="C9">
        <v>87</v>
      </c>
      <c r="D9">
        <v>8</v>
      </c>
      <c r="E9">
        <v>2803</v>
      </c>
      <c r="F9">
        <v>5.8000000000000003E-2</v>
      </c>
      <c r="G9">
        <v>315874.19</v>
      </c>
      <c r="M9">
        <v>1.1552316396780236</v>
      </c>
      <c r="N9">
        <v>1.0680017341511405</v>
      </c>
      <c r="O9">
        <v>0.77676662617083581</v>
      </c>
    </row>
    <row r="10" spans="1:17" x14ac:dyDescent="0.35">
      <c r="A10">
        <v>9</v>
      </c>
      <c r="B10" t="s">
        <v>39</v>
      </c>
      <c r="C10">
        <v>88</v>
      </c>
      <c r="D10">
        <v>9</v>
      </c>
      <c r="E10">
        <v>3813</v>
      </c>
      <c r="F10">
        <v>0.1</v>
      </c>
      <c r="G10">
        <v>525857.35</v>
      </c>
      <c r="M10">
        <v>1.1348801263095538</v>
      </c>
      <c r="N10">
        <v>0.77704716687695785</v>
      </c>
      <c r="O10">
        <v>1.1076181112945414</v>
      </c>
    </row>
    <row r="11" spans="1:17" x14ac:dyDescent="0.35">
      <c r="A11">
        <v>10</v>
      </c>
      <c r="B11" t="s">
        <v>39</v>
      </c>
      <c r="C11">
        <v>89</v>
      </c>
      <c r="D11">
        <v>10</v>
      </c>
      <c r="E11">
        <v>1834</v>
      </c>
      <c r="F11">
        <v>6.8000000000000005E-2</v>
      </c>
      <c r="G11">
        <v>514138.8</v>
      </c>
      <c r="M11">
        <v>0.79195125462210914</v>
      </c>
      <c r="N11">
        <v>0.34793596088374679</v>
      </c>
      <c r="O11">
        <v>0.68689112312200407</v>
      </c>
    </row>
    <row r="12" spans="1:17" x14ac:dyDescent="0.35">
      <c r="A12">
        <v>11</v>
      </c>
      <c r="B12" t="s">
        <v>39</v>
      </c>
      <c r="C12">
        <v>90</v>
      </c>
      <c r="D12">
        <v>11</v>
      </c>
      <c r="E12">
        <v>1328</v>
      </c>
      <c r="F12">
        <v>3.5999999999999997E-2</v>
      </c>
      <c r="G12">
        <v>503497.01</v>
      </c>
      <c r="M12">
        <v>0.56389781873405753</v>
      </c>
      <c r="N12">
        <v>0.65070868195411613</v>
      </c>
      <c r="O12">
        <v>1.0426608743834656</v>
      </c>
    </row>
    <row r="13" spans="1:17" x14ac:dyDescent="0.35">
      <c r="A13">
        <v>12</v>
      </c>
      <c r="B13" t="s">
        <v>39</v>
      </c>
      <c r="C13">
        <v>91</v>
      </c>
      <c r="D13">
        <v>12</v>
      </c>
      <c r="E13">
        <v>2785</v>
      </c>
      <c r="F13">
        <v>0.06</v>
      </c>
      <c r="G13">
        <v>874723.39</v>
      </c>
      <c r="M13">
        <v>0.32951627055027694</v>
      </c>
      <c r="N13">
        <v>0.51208329622331206</v>
      </c>
      <c r="O13">
        <v>0.59755540736522494</v>
      </c>
    </row>
    <row r="14" spans="1:17" x14ac:dyDescent="0.35">
      <c r="A14">
        <v>13</v>
      </c>
      <c r="B14" t="s">
        <v>39</v>
      </c>
      <c r="C14">
        <v>92</v>
      </c>
      <c r="D14">
        <v>13</v>
      </c>
      <c r="E14">
        <v>3183</v>
      </c>
      <c r="F14">
        <v>5.0999999999999997E-2</v>
      </c>
      <c r="G14">
        <v>257522.98</v>
      </c>
      <c r="M14">
        <v>0.60793889572294679</v>
      </c>
      <c r="N14">
        <v>0.38657579326792951</v>
      </c>
      <c r="O14">
        <v>0.72587185488654515</v>
      </c>
    </row>
    <row r="15" spans="1:17" x14ac:dyDescent="0.35">
      <c r="A15">
        <v>14</v>
      </c>
      <c r="B15" t="s">
        <v>39</v>
      </c>
      <c r="C15">
        <v>93</v>
      </c>
      <c r="D15">
        <v>14</v>
      </c>
      <c r="E15">
        <v>2366</v>
      </c>
      <c r="F15">
        <v>3.7999999999999999E-2</v>
      </c>
      <c r="G15">
        <v>382299.9</v>
      </c>
    </row>
    <row r="16" spans="1:17" x14ac:dyDescent="0.35">
      <c r="A16">
        <v>15</v>
      </c>
      <c r="B16" t="s">
        <v>39</v>
      </c>
      <c r="C16">
        <v>94</v>
      </c>
      <c r="D16">
        <v>15</v>
      </c>
      <c r="E16">
        <v>2995</v>
      </c>
      <c r="F16">
        <v>6.6000000000000003E-2</v>
      </c>
      <c r="G16">
        <v>441023.75</v>
      </c>
      <c r="I16" t="s">
        <v>40</v>
      </c>
      <c r="M16">
        <v>0.20818216065272202</v>
      </c>
      <c r="N16">
        <v>9.4913989580915778E-2</v>
      </c>
      <c r="O16">
        <v>-0.36444687828597599</v>
      </c>
    </row>
    <row r="17" spans="1:15" x14ac:dyDescent="0.35">
      <c r="A17">
        <v>16</v>
      </c>
      <c r="B17" t="s">
        <v>39</v>
      </c>
      <c r="C17">
        <v>95</v>
      </c>
      <c r="D17">
        <v>16</v>
      </c>
      <c r="E17">
        <v>1650</v>
      </c>
      <c r="F17">
        <v>2.9000000000000001E-2</v>
      </c>
      <c r="G17">
        <v>257522.98</v>
      </c>
      <c r="I17" t="s">
        <v>41</v>
      </c>
      <c r="M17">
        <v>0.18253991838665298</v>
      </c>
      <c r="N17">
        <v>-0.36392592179595312</v>
      </c>
      <c r="O17">
        <v>0.14746054933860059</v>
      </c>
    </row>
    <row r="18" spans="1:15" x14ac:dyDescent="0.35">
      <c r="A18">
        <v>17</v>
      </c>
      <c r="B18" t="s">
        <v>39</v>
      </c>
      <c r="C18">
        <v>96</v>
      </c>
      <c r="D18">
        <v>17</v>
      </c>
      <c r="E18">
        <v>1568</v>
      </c>
      <c r="F18">
        <v>4.3999999999999997E-2</v>
      </c>
      <c r="G18">
        <v>382299.9</v>
      </c>
      <c r="I18" t="s">
        <v>42</v>
      </c>
      <c r="M18">
        <v>-0.33651646114710204</v>
      </c>
      <c r="N18">
        <v>-1.5231062986329256</v>
      </c>
      <c r="O18">
        <v>-0.54184665462143666</v>
      </c>
    </row>
    <row r="19" spans="1:15" x14ac:dyDescent="0.35">
      <c r="A19">
        <v>18</v>
      </c>
      <c r="B19" t="s">
        <v>39</v>
      </c>
      <c r="C19">
        <v>97</v>
      </c>
      <c r="D19">
        <v>18</v>
      </c>
      <c r="E19">
        <v>2379</v>
      </c>
      <c r="F19">
        <v>0.05</v>
      </c>
      <c r="G19">
        <v>441023.75</v>
      </c>
      <c r="I19" t="s">
        <v>43</v>
      </c>
      <c r="M19">
        <v>-0.82649433254903171</v>
      </c>
      <c r="N19">
        <v>-0.61991629214942756</v>
      </c>
      <c r="O19">
        <v>6.0269997357490432E-2</v>
      </c>
    </row>
    <row r="20" spans="1:15" x14ac:dyDescent="0.35">
      <c r="A20">
        <v>19</v>
      </c>
      <c r="B20" t="s">
        <v>39</v>
      </c>
      <c r="C20">
        <v>98</v>
      </c>
      <c r="D20">
        <v>19</v>
      </c>
      <c r="E20">
        <v>1403</v>
      </c>
      <c r="F20">
        <v>2.7E-2</v>
      </c>
      <c r="G20">
        <v>449044.27</v>
      </c>
      <c r="I20" t="s">
        <v>44</v>
      </c>
      <c r="M20">
        <v>-1.601578391831084</v>
      </c>
      <c r="N20">
        <v>-0.96554959467347923</v>
      </c>
      <c r="O20">
        <v>-0.74285560401161843</v>
      </c>
    </row>
    <row r="21" spans="1:15" x14ac:dyDescent="0.35">
      <c r="A21">
        <v>20</v>
      </c>
      <c r="B21" t="s">
        <v>39</v>
      </c>
      <c r="C21">
        <v>99</v>
      </c>
      <c r="D21">
        <v>20</v>
      </c>
      <c r="E21">
        <v>2047</v>
      </c>
      <c r="F21">
        <v>9.9000000000000005E-2</v>
      </c>
      <c r="G21">
        <v>331100.61</v>
      </c>
      <c r="I21" t="s">
        <v>45</v>
      </c>
      <c r="M21">
        <v>-0.71800177001386223</v>
      </c>
      <c r="N21">
        <v>-1.3711767936695622</v>
      </c>
      <c r="O21">
        <v>-0.46221321696599582</v>
      </c>
    </row>
    <row r="22" spans="1:15" x14ac:dyDescent="0.35">
      <c r="A22">
        <v>21</v>
      </c>
      <c r="B22" t="s">
        <v>39</v>
      </c>
      <c r="C22">
        <v>100</v>
      </c>
      <c r="D22">
        <v>21</v>
      </c>
      <c r="E22">
        <v>2077</v>
      </c>
      <c r="F22">
        <v>9.1999999999999998E-2</v>
      </c>
      <c r="G22">
        <v>574468.80000000005</v>
      </c>
    </row>
    <row r="23" spans="1:15" x14ac:dyDescent="0.35">
      <c r="A23">
        <v>22</v>
      </c>
      <c r="B23" t="s">
        <v>46</v>
      </c>
      <c r="C23">
        <v>164</v>
      </c>
      <c r="D23">
        <v>1</v>
      </c>
      <c r="E23">
        <v>922</v>
      </c>
      <c r="F23">
        <v>4.0000000000000001E-3</v>
      </c>
      <c r="G23">
        <v>34323.03</v>
      </c>
    </row>
    <row r="24" spans="1:15" x14ac:dyDescent="0.35">
      <c r="A24">
        <v>23</v>
      </c>
      <c r="B24" t="s">
        <v>46</v>
      </c>
      <c r="C24">
        <v>165</v>
      </c>
      <c r="D24">
        <v>2</v>
      </c>
      <c r="E24">
        <v>603</v>
      </c>
      <c r="F24">
        <v>3.0000000000000001E-3</v>
      </c>
      <c r="G24">
        <v>29851.48</v>
      </c>
    </row>
    <row r="25" spans="1:15" x14ac:dyDescent="0.35">
      <c r="A25">
        <v>24</v>
      </c>
      <c r="B25" t="s">
        <v>46</v>
      </c>
      <c r="C25">
        <v>166</v>
      </c>
      <c r="D25">
        <v>3</v>
      </c>
      <c r="E25">
        <v>1049</v>
      </c>
      <c r="F25">
        <v>1.0999999999999999E-2</v>
      </c>
      <c r="G25">
        <v>98155.76</v>
      </c>
    </row>
    <row r="26" spans="1:15" x14ac:dyDescent="0.35">
      <c r="A26">
        <v>25</v>
      </c>
      <c r="B26" t="s">
        <v>46</v>
      </c>
      <c r="C26">
        <v>167</v>
      </c>
      <c r="D26">
        <v>4</v>
      </c>
      <c r="E26">
        <v>1826</v>
      </c>
      <c r="F26">
        <v>8.0000000000000002E-3</v>
      </c>
      <c r="G26">
        <v>69900.160000000003</v>
      </c>
    </row>
    <row r="27" spans="1:15" x14ac:dyDescent="0.35">
      <c r="A27">
        <v>26</v>
      </c>
      <c r="B27" t="s">
        <v>46</v>
      </c>
      <c r="C27">
        <v>168</v>
      </c>
      <c r="D27">
        <v>5</v>
      </c>
      <c r="E27">
        <v>1843</v>
      </c>
      <c r="F27">
        <v>1.4999999999999999E-2</v>
      </c>
      <c r="G27">
        <v>130268.71</v>
      </c>
    </row>
    <row r="28" spans="1:15" x14ac:dyDescent="0.35">
      <c r="A28">
        <v>27</v>
      </c>
      <c r="B28" t="s">
        <v>46</v>
      </c>
      <c r="C28">
        <v>169</v>
      </c>
      <c r="D28">
        <v>6</v>
      </c>
      <c r="E28">
        <v>2076</v>
      </c>
      <c r="F28">
        <v>1.2999999999999999E-2</v>
      </c>
      <c r="G28">
        <v>114823.86</v>
      </c>
    </row>
    <row r="29" spans="1:15" x14ac:dyDescent="0.35">
      <c r="A29">
        <v>28</v>
      </c>
      <c r="B29" t="s">
        <v>46</v>
      </c>
      <c r="C29">
        <v>170</v>
      </c>
      <c r="D29">
        <v>7</v>
      </c>
      <c r="E29">
        <v>2448</v>
      </c>
      <c r="F29">
        <v>1.2E-2</v>
      </c>
      <c r="G29">
        <v>106060.64</v>
      </c>
    </row>
    <row r="30" spans="1:15" x14ac:dyDescent="0.35">
      <c r="A30">
        <v>29</v>
      </c>
      <c r="B30" t="s">
        <v>46</v>
      </c>
      <c r="C30">
        <v>171</v>
      </c>
      <c r="D30">
        <v>8</v>
      </c>
      <c r="E30">
        <v>1065</v>
      </c>
      <c r="F30">
        <v>4.0000000000000001E-3</v>
      </c>
      <c r="G30">
        <v>32596.09</v>
      </c>
    </row>
    <row r="31" spans="1:15" x14ac:dyDescent="0.35">
      <c r="A31">
        <v>30</v>
      </c>
      <c r="B31" t="s">
        <v>46</v>
      </c>
      <c r="C31">
        <v>172</v>
      </c>
      <c r="D31">
        <v>9</v>
      </c>
      <c r="E31">
        <v>2421</v>
      </c>
      <c r="F31">
        <v>1.4E-2</v>
      </c>
      <c r="G31">
        <v>120176.88</v>
      </c>
    </row>
    <row r="32" spans="1:15" x14ac:dyDescent="0.35">
      <c r="A32">
        <v>31</v>
      </c>
      <c r="B32" t="s">
        <v>46</v>
      </c>
      <c r="C32">
        <v>173</v>
      </c>
      <c r="D32">
        <v>10</v>
      </c>
      <c r="E32">
        <v>745</v>
      </c>
      <c r="F32">
        <v>3.0000000000000001E-3</v>
      </c>
      <c r="G32">
        <v>23462.81</v>
      </c>
    </row>
    <row r="33" spans="1:7" x14ac:dyDescent="0.35">
      <c r="A33">
        <v>32</v>
      </c>
      <c r="B33" t="s">
        <v>46</v>
      </c>
      <c r="C33">
        <v>174</v>
      </c>
      <c r="D33">
        <v>11</v>
      </c>
      <c r="E33">
        <v>1049</v>
      </c>
      <c r="F33">
        <v>7.0000000000000001E-3</v>
      </c>
      <c r="G33">
        <v>64082</v>
      </c>
    </row>
    <row r="34" spans="1:7" x14ac:dyDescent="0.35">
      <c r="A34">
        <v>33</v>
      </c>
      <c r="B34" t="s">
        <v>46</v>
      </c>
      <c r="C34">
        <v>175</v>
      </c>
      <c r="D34">
        <v>12</v>
      </c>
      <c r="E34">
        <v>992</v>
      </c>
      <c r="F34">
        <v>3.0000000000000001E-3</v>
      </c>
      <c r="G34">
        <v>28772.14</v>
      </c>
    </row>
    <row r="35" spans="1:7" x14ac:dyDescent="0.35">
      <c r="A35">
        <v>34</v>
      </c>
      <c r="B35" t="s">
        <v>46</v>
      </c>
      <c r="C35">
        <v>176</v>
      </c>
      <c r="D35">
        <v>13</v>
      </c>
      <c r="E35">
        <v>558</v>
      </c>
      <c r="F35">
        <v>1E-3</v>
      </c>
      <c r="G35">
        <v>9094.73</v>
      </c>
    </row>
    <row r="36" spans="1:7" x14ac:dyDescent="0.35">
      <c r="A36">
        <v>35</v>
      </c>
      <c r="B36" t="s">
        <v>46</v>
      </c>
      <c r="C36">
        <v>177</v>
      </c>
      <c r="D36">
        <v>14</v>
      </c>
      <c r="E36">
        <v>1799</v>
      </c>
      <c r="F36">
        <v>6.0000000000000001E-3</v>
      </c>
      <c r="G36">
        <v>51345.78</v>
      </c>
    </row>
    <row r="37" spans="1:7" x14ac:dyDescent="0.35">
      <c r="A37">
        <v>36</v>
      </c>
      <c r="B37" t="s">
        <v>46</v>
      </c>
      <c r="C37">
        <v>178</v>
      </c>
      <c r="D37">
        <v>15</v>
      </c>
      <c r="E37">
        <v>1670</v>
      </c>
      <c r="F37">
        <v>6.0000000000000001E-3</v>
      </c>
      <c r="G37">
        <v>49174.25</v>
      </c>
    </row>
    <row r="38" spans="1:7" x14ac:dyDescent="0.35">
      <c r="A38">
        <v>37</v>
      </c>
      <c r="B38" t="s">
        <v>46</v>
      </c>
      <c r="C38">
        <v>179</v>
      </c>
      <c r="D38">
        <v>16</v>
      </c>
      <c r="E38">
        <v>790</v>
      </c>
      <c r="F38">
        <v>2E-3</v>
      </c>
      <c r="G38">
        <v>19060.64</v>
      </c>
    </row>
    <row r="39" spans="1:7" x14ac:dyDescent="0.35">
      <c r="A39">
        <v>38</v>
      </c>
      <c r="B39" t="s">
        <v>46</v>
      </c>
      <c r="C39">
        <v>180</v>
      </c>
      <c r="D39">
        <v>17</v>
      </c>
      <c r="E39">
        <v>435</v>
      </c>
      <c r="F39">
        <v>1E-3</v>
      </c>
      <c r="G39">
        <v>11718.56</v>
      </c>
    </row>
    <row r="40" spans="1:7" x14ac:dyDescent="0.35">
      <c r="A40">
        <v>39</v>
      </c>
      <c r="B40" t="s">
        <v>46</v>
      </c>
      <c r="C40">
        <v>181</v>
      </c>
      <c r="D40">
        <v>18</v>
      </c>
      <c r="E40">
        <v>388</v>
      </c>
      <c r="F40">
        <v>1E-3</v>
      </c>
      <c r="G40">
        <v>8588.4699999999993</v>
      </c>
    </row>
    <row r="41" spans="1:7" x14ac:dyDescent="0.35">
      <c r="A41">
        <v>40</v>
      </c>
      <c r="B41" t="s">
        <v>46</v>
      </c>
      <c r="C41">
        <v>182</v>
      </c>
      <c r="D41">
        <v>19</v>
      </c>
      <c r="E41">
        <v>60</v>
      </c>
      <c r="F41">
        <v>1E-4</v>
      </c>
      <c r="G41">
        <v>1027.94</v>
      </c>
    </row>
    <row r="42" spans="1:7" x14ac:dyDescent="0.35">
      <c r="A42">
        <v>41</v>
      </c>
      <c r="B42" t="s">
        <v>46</v>
      </c>
      <c r="C42">
        <v>183</v>
      </c>
      <c r="D42">
        <v>20</v>
      </c>
      <c r="E42">
        <v>68</v>
      </c>
      <c r="F42">
        <v>2.9999999999999997E-4</v>
      </c>
      <c r="G42">
        <v>2443.94</v>
      </c>
    </row>
    <row r="43" spans="1:7" x14ac:dyDescent="0.35">
      <c r="A43">
        <v>42</v>
      </c>
      <c r="B43" t="s">
        <v>46</v>
      </c>
      <c r="C43">
        <v>184</v>
      </c>
      <c r="D43">
        <v>21</v>
      </c>
      <c r="E43">
        <v>239</v>
      </c>
      <c r="F43">
        <v>5.0000000000000001E-4</v>
      </c>
      <c r="G43">
        <v>4050.1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6846E-B1BE-47E2-8462-4FEF4360666C}">
  <dimension ref="A1:R37"/>
  <sheetViews>
    <sheetView workbookViewId="0">
      <selection activeCell="X6" sqref="X6"/>
    </sheetView>
  </sheetViews>
  <sheetFormatPr baseColWidth="10" defaultColWidth="8.7265625" defaultRowHeight="14.5" x14ac:dyDescent="0.35"/>
  <sheetData>
    <row r="1" spans="1:18" x14ac:dyDescent="0.35">
      <c r="A1" s="2" t="s">
        <v>0</v>
      </c>
      <c r="B1" s="2" t="s">
        <v>1</v>
      </c>
      <c r="C1" s="2" t="s">
        <v>2</v>
      </c>
      <c r="D1" s="2" t="s">
        <v>6</v>
      </c>
      <c r="E1" s="2" t="s">
        <v>8</v>
      </c>
      <c r="F1" s="2" t="s">
        <v>9</v>
      </c>
      <c r="G1" s="2" t="s">
        <v>10</v>
      </c>
      <c r="J1" t="s">
        <v>16</v>
      </c>
      <c r="M1" t="s">
        <v>17</v>
      </c>
      <c r="P1" t="s">
        <v>18</v>
      </c>
    </row>
    <row r="2" spans="1:18" x14ac:dyDescent="0.35">
      <c r="A2">
        <v>1</v>
      </c>
      <c r="B2" t="s">
        <v>47</v>
      </c>
      <c r="C2">
        <v>255</v>
      </c>
      <c r="D2">
        <v>1</v>
      </c>
      <c r="E2">
        <v>277</v>
      </c>
      <c r="F2">
        <v>7.0000000000000001E-3</v>
      </c>
      <c r="G2">
        <v>65076.53</v>
      </c>
      <c r="I2" t="s">
        <v>48</v>
      </c>
      <c r="J2">
        <v>72500.850000000006</v>
      </c>
      <c r="K2">
        <v>29946.560000000001</v>
      </c>
      <c r="L2">
        <v>68401.929999999993</v>
      </c>
      <c r="M2">
        <v>65076.53</v>
      </c>
      <c r="N2">
        <v>22010.84</v>
      </c>
      <c r="O2">
        <v>57431.199999999997</v>
      </c>
      <c r="P2">
        <v>7424.32</v>
      </c>
      <c r="Q2">
        <v>7935.72</v>
      </c>
      <c r="R2">
        <v>10970.73</v>
      </c>
    </row>
    <row r="3" spans="1:18" x14ac:dyDescent="0.35">
      <c r="A3">
        <v>2</v>
      </c>
      <c r="B3" t="s">
        <v>47</v>
      </c>
      <c r="C3">
        <v>256</v>
      </c>
      <c r="D3">
        <v>2</v>
      </c>
      <c r="E3">
        <v>141</v>
      </c>
      <c r="F3">
        <v>2E-3</v>
      </c>
      <c r="G3">
        <v>22010.84</v>
      </c>
      <c r="I3" t="s">
        <v>20</v>
      </c>
      <c r="J3">
        <v>52065.34</v>
      </c>
      <c r="K3">
        <v>58913.48</v>
      </c>
      <c r="L3">
        <v>32516.420000000002</v>
      </c>
      <c r="M3">
        <v>39493.589999999997</v>
      </c>
      <c r="N3">
        <v>51324.69</v>
      </c>
      <c r="O3">
        <v>24858.240000000002</v>
      </c>
      <c r="P3">
        <v>12571.75</v>
      </c>
      <c r="Q3">
        <v>7588.79</v>
      </c>
      <c r="R3">
        <v>7658.18</v>
      </c>
    </row>
    <row r="4" spans="1:18" x14ac:dyDescent="0.35">
      <c r="A4">
        <v>3</v>
      </c>
      <c r="B4" t="s">
        <v>47</v>
      </c>
      <c r="C4">
        <v>257</v>
      </c>
      <c r="D4">
        <v>3</v>
      </c>
      <c r="E4">
        <v>215</v>
      </c>
      <c r="F4">
        <v>6.0000000000000001E-3</v>
      </c>
      <c r="G4">
        <v>57431.199999999997</v>
      </c>
      <c r="I4" t="s">
        <v>49</v>
      </c>
      <c r="J4">
        <v>26141.9</v>
      </c>
      <c r="K4">
        <v>17251.46</v>
      </c>
      <c r="L4">
        <v>15813.56</v>
      </c>
      <c r="M4">
        <v>8476.69</v>
      </c>
      <c r="N4">
        <v>7843.21</v>
      </c>
      <c r="O4">
        <v>7998.62</v>
      </c>
      <c r="P4">
        <v>17665.21</v>
      </c>
      <c r="Q4">
        <v>9408.25</v>
      </c>
      <c r="R4">
        <v>7814.94</v>
      </c>
    </row>
    <row r="5" spans="1:18" x14ac:dyDescent="0.35">
      <c r="A5">
        <v>4</v>
      </c>
      <c r="B5" t="s">
        <v>47</v>
      </c>
      <c r="C5">
        <v>258</v>
      </c>
      <c r="D5">
        <v>4</v>
      </c>
      <c r="E5">
        <v>256</v>
      </c>
      <c r="F5">
        <v>4.0000000000000001E-3</v>
      </c>
      <c r="G5">
        <v>39493.589999999997</v>
      </c>
      <c r="I5" t="s">
        <v>50</v>
      </c>
      <c r="J5">
        <v>21130</v>
      </c>
      <c r="K5">
        <v>18330.18</v>
      </c>
      <c r="L5">
        <v>20186.239999999998</v>
      </c>
      <c r="M5">
        <v>12623.77</v>
      </c>
      <c r="N5">
        <v>10402.17</v>
      </c>
      <c r="O5">
        <v>15038.81</v>
      </c>
      <c r="P5">
        <v>8506.23</v>
      </c>
      <c r="Q5">
        <v>7928.01</v>
      </c>
      <c r="R5">
        <v>5147.43</v>
      </c>
    </row>
    <row r="6" spans="1:18" x14ac:dyDescent="0.35">
      <c r="A6">
        <v>5</v>
      </c>
      <c r="B6" t="s">
        <v>47</v>
      </c>
      <c r="C6">
        <v>259</v>
      </c>
      <c r="D6">
        <v>5</v>
      </c>
      <c r="E6">
        <v>107</v>
      </c>
      <c r="F6">
        <v>2E-3</v>
      </c>
      <c r="G6">
        <v>51324.69</v>
      </c>
      <c r="I6" t="s">
        <v>51</v>
      </c>
      <c r="J6">
        <v>21036.86</v>
      </c>
      <c r="K6">
        <v>20766.349999999999</v>
      </c>
      <c r="L6">
        <v>18702.93</v>
      </c>
      <c r="M6">
        <v>6900.07</v>
      </c>
      <c r="N6">
        <v>6148.99</v>
      </c>
      <c r="O6">
        <v>7058.9</v>
      </c>
      <c r="P6">
        <v>14136.79</v>
      </c>
      <c r="Q6">
        <v>14617.36</v>
      </c>
      <c r="R6">
        <v>11644.03</v>
      </c>
    </row>
    <row r="7" spans="1:18" x14ac:dyDescent="0.35">
      <c r="A7">
        <v>6</v>
      </c>
      <c r="B7" t="s">
        <v>47</v>
      </c>
      <c r="C7">
        <v>260</v>
      </c>
      <c r="D7">
        <v>6</v>
      </c>
      <c r="E7">
        <v>118</v>
      </c>
      <c r="F7">
        <v>3.0000000000000001E-3</v>
      </c>
      <c r="G7">
        <v>24858.240000000002</v>
      </c>
      <c r="I7" t="s">
        <v>52</v>
      </c>
      <c r="J7">
        <v>14111.6</v>
      </c>
      <c r="K7">
        <v>17623.09</v>
      </c>
      <c r="L7">
        <v>9538.5400000000009</v>
      </c>
      <c r="M7">
        <v>8082.71</v>
      </c>
      <c r="N7">
        <v>7225.44</v>
      </c>
      <c r="O7">
        <v>8073.72</v>
      </c>
      <c r="P7">
        <v>6028.89</v>
      </c>
      <c r="Q7">
        <v>10397.65</v>
      </c>
      <c r="R7">
        <v>1464.82</v>
      </c>
    </row>
    <row r="8" spans="1:18" x14ac:dyDescent="0.35">
      <c r="A8">
        <v>7</v>
      </c>
      <c r="B8" t="s">
        <v>47</v>
      </c>
      <c r="C8">
        <v>261</v>
      </c>
      <c r="D8">
        <v>7</v>
      </c>
      <c r="E8">
        <v>178</v>
      </c>
      <c r="F8">
        <v>5.0000000000000001E-4</v>
      </c>
      <c r="G8">
        <v>8476.69</v>
      </c>
      <c r="M8">
        <v>48172.856666666667</v>
      </c>
    </row>
    <row r="9" spans="1:18" x14ac:dyDescent="0.35">
      <c r="A9">
        <v>8</v>
      </c>
      <c r="B9" t="s">
        <v>47</v>
      </c>
      <c r="C9">
        <v>262</v>
      </c>
      <c r="D9">
        <v>8</v>
      </c>
      <c r="E9">
        <v>94</v>
      </c>
      <c r="F9">
        <v>1E-3</v>
      </c>
      <c r="G9">
        <v>7843.21</v>
      </c>
      <c r="M9">
        <v>1.3508962204649548</v>
      </c>
      <c r="N9">
        <v>0.45691373779854033</v>
      </c>
      <c r="O9">
        <v>1.1921900417365048</v>
      </c>
    </row>
    <row r="10" spans="1:18" x14ac:dyDescent="0.35">
      <c r="A10">
        <v>9</v>
      </c>
      <c r="B10" t="s">
        <v>47</v>
      </c>
      <c r="C10">
        <v>263</v>
      </c>
      <c r="D10">
        <v>9</v>
      </c>
      <c r="E10">
        <v>79</v>
      </c>
      <c r="F10">
        <v>1E-3</v>
      </c>
      <c r="G10">
        <v>7998.62</v>
      </c>
      <c r="M10">
        <v>0.81983076638524721</v>
      </c>
      <c r="N10">
        <v>1.0654275779230309</v>
      </c>
      <c r="O10">
        <v>0.51602171264218855</v>
      </c>
    </row>
    <row r="11" spans="1:18" x14ac:dyDescent="0.35">
      <c r="A11">
        <v>10</v>
      </c>
      <c r="B11" t="s">
        <v>47</v>
      </c>
      <c r="C11">
        <v>264</v>
      </c>
      <c r="D11">
        <v>10</v>
      </c>
      <c r="E11">
        <v>113</v>
      </c>
      <c r="F11">
        <v>2E-3</v>
      </c>
      <c r="G11">
        <v>12623.77</v>
      </c>
      <c r="M11">
        <v>0.17596403008969713</v>
      </c>
      <c r="N11">
        <v>0.16281388613241884</v>
      </c>
      <c r="O11">
        <v>0.16603997673101803</v>
      </c>
    </row>
    <row r="12" spans="1:18" x14ac:dyDescent="0.35">
      <c r="A12">
        <v>11</v>
      </c>
      <c r="B12" t="s">
        <v>47</v>
      </c>
      <c r="C12">
        <v>265</v>
      </c>
      <c r="D12">
        <v>11</v>
      </c>
      <c r="E12">
        <v>53</v>
      </c>
      <c r="F12">
        <v>5.0000000000000001E-4</v>
      </c>
      <c r="G12">
        <v>10402.17</v>
      </c>
      <c r="M12">
        <v>0.26205151351829736</v>
      </c>
      <c r="N12">
        <v>0.21593425675330166</v>
      </c>
      <c r="O12">
        <v>0.31218430960118132</v>
      </c>
    </row>
    <row r="13" spans="1:18" x14ac:dyDescent="0.35">
      <c r="A13">
        <v>12</v>
      </c>
      <c r="B13" t="s">
        <v>47</v>
      </c>
      <c r="C13">
        <v>266</v>
      </c>
      <c r="D13">
        <v>12</v>
      </c>
      <c r="E13">
        <v>92</v>
      </c>
      <c r="F13">
        <v>2E-3</v>
      </c>
      <c r="G13">
        <v>15038.81</v>
      </c>
      <c r="M13">
        <v>0.14323564092835958</v>
      </c>
      <c r="N13">
        <v>0.12764428820462312</v>
      </c>
      <c r="O13">
        <v>0.14653272586353436</v>
      </c>
    </row>
    <row r="14" spans="1:18" x14ac:dyDescent="0.35">
      <c r="A14">
        <v>13</v>
      </c>
      <c r="B14" t="s">
        <v>47</v>
      </c>
      <c r="C14">
        <v>267</v>
      </c>
      <c r="D14">
        <v>13</v>
      </c>
      <c r="E14">
        <v>186</v>
      </c>
      <c r="F14">
        <v>1E-3</v>
      </c>
      <c r="G14">
        <v>6900.07</v>
      </c>
      <c r="M14">
        <v>0.16778556555050331</v>
      </c>
      <c r="N14">
        <v>0.14998985943467333</v>
      </c>
      <c r="O14">
        <v>0.16759894593476812</v>
      </c>
    </row>
    <row r="15" spans="1:18" x14ac:dyDescent="0.35">
      <c r="A15">
        <v>14</v>
      </c>
      <c r="B15" t="s">
        <v>47</v>
      </c>
      <c r="C15">
        <v>268</v>
      </c>
      <c r="D15">
        <v>14</v>
      </c>
      <c r="E15">
        <v>101</v>
      </c>
      <c r="F15">
        <v>2E-3</v>
      </c>
      <c r="G15">
        <v>6148.99</v>
      </c>
    </row>
    <row r="16" spans="1:18" x14ac:dyDescent="0.35">
      <c r="A16">
        <v>15</v>
      </c>
      <c r="B16" t="s">
        <v>47</v>
      </c>
      <c r="C16">
        <v>269</v>
      </c>
      <c r="D16">
        <v>15</v>
      </c>
      <c r="E16">
        <v>123</v>
      </c>
      <c r="F16">
        <v>1E-3</v>
      </c>
      <c r="G16">
        <v>7058.9</v>
      </c>
      <c r="I16" t="s">
        <v>48</v>
      </c>
      <c r="M16">
        <v>0.43391684714957607</v>
      </c>
      <c r="N16">
        <v>-1.1300062748932596</v>
      </c>
      <c r="O16">
        <v>0.25361422776094888</v>
      </c>
    </row>
    <row r="17" spans="1:15" x14ac:dyDescent="0.35">
      <c r="A17">
        <v>16</v>
      </c>
      <c r="B17" t="s">
        <v>47</v>
      </c>
      <c r="C17">
        <v>270</v>
      </c>
      <c r="D17">
        <v>16</v>
      </c>
      <c r="E17">
        <v>74</v>
      </c>
      <c r="F17">
        <v>2.9999999999999997E-4</v>
      </c>
      <c r="G17">
        <v>8082.71</v>
      </c>
      <c r="I17" t="s">
        <v>20</v>
      </c>
      <c r="M17">
        <v>-0.28660196283300521</v>
      </c>
      <c r="N17">
        <v>9.1432529749137306E-2</v>
      </c>
      <c r="O17">
        <v>-0.95449632369198067</v>
      </c>
    </row>
    <row r="18" spans="1:15" x14ac:dyDescent="0.35">
      <c r="A18">
        <v>17</v>
      </c>
      <c r="B18" t="s">
        <v>47</v>
      </c>
      <c r="C18">
        <v>271</v>
      </c>
      <c r="D18">
        <v>17</v>
      </c>
      <c r="E18">
        <v>188</v>
      </c>
      <c r="F18">
        <v>2E-3</v>
      </c>
      <c r="G18">
        <v>7225.44</v>
      </c>
      <c r="I18" t="s">
        <v>49</v>
      </c>
      <c r="M18">
        <v>-2.5066475462225339</v>
      </c>
      <c r="N18">
        <v>-2.6187043449143874</v>
      </c>
      <c r="O18">
        <v>-2.5903974600136861</v>
      </c>
    </row>
    <row r="19" spans="1:15" x14ac:dyDescent="0.35">
      <c r="A19">
        <v>18</v>
      </c>
      <c r="B19" t="s">
        <v>47</v>
      </c>
      <c r="C19">
        <v>272</v>
      </c>
      <c r="D19">
        <v>18</v>
      </c>
      <c r="E19">
        <v>31</v>
      </c>
      <c r="F19">
        <v>1E-3</v>
      </c>
      <c r="G19">
        <v>8073.72</v>
      </c>
      <c r="I19" t="s">
        <v>50</v>
      </c>
      <c r="M19">
        <v>-1.9320776533832522</v>
      </c>
      <c r="N19">
        <v>-2.2113359579297551</v>
      </c>
      <c r="O19">
        <v>-1.6795300656734322</v>
      </c>
    </row>
    <row r="20" spans="1:15" x14ac:dyDescent="0.35">
      <c r="A20">
        <v>43</v>
      </c>
      <c r="B20" t="s">
        <v>53</v>
      </c>
      <c r="C20">
        <v>276</v>
      </c>
      <c r="D20">
        <v>1</v>
      </c>
      <c r="E20">
        <v>370</v>
      </c>
      <c r="F20">
        <v>1E-3</v>
      </c>
      <c r="G20">
        <v>7424.32</v>
      </c>
      <c r="I20" t="s">
        <v>51</v>
      </c>
      <c r="M20">
        <v>-2.8035375757988539</v>
      </c>
      <c r="N20">
        <v>-2.96979911306267</v>
      </c>
      <c r="O20">
        <v>-2.770705190182269</v>
      </c>
    </row>
    <row r="21" spans="1:15" x14ac:dyDescent="0.35">
      <c r="A21">
        <v>44</v>
      </c>
      <c r="B21" t="s">
        <v>53</v>
      </c>
      <c r="C21">
        <v>277</v>
      </c>
      <c r="D21">
        <v>2</v>
      </c>
      <c r="E21">
        <v>401</v>
      </c>
      <c r="F21">
        <v>1E-3</v>
      </c>
      <c r="G21">
        <v>7935.72</v>
      </c>
      <c r="I21" t="s">
        <v>52</v>
      </c>
      <c r="M21">
        <v>-2.575309487598533</v>
      </c>
      <c r="N21">
        <v>-2.7370631290851648</v>
      </c>
      <c r="O21">
        <v>-2.5769150192359258</v>
      </c>
    </row>
    <row r="22" spans="1:15" x14ac:dyDescent="0.35">
      <c r="A22">
        <v>45</v>
      </c>
      <c r="B22" t="s">
        <v>53</v>
      </c>
      <c r="C22">
        <v>278</v>
      </c>
      <c r="D22">
        <v>3</v>
      </c>
      <c r="E22">
        <v>480</v>
      </c>
      <c r="F22">
        <v>1E-3</v>
      </c>
      <c r="G22">
        <v>10970.73</v>
      </c>
    </row>
    <row r="23" spans="1:15" x14ac:dyDescent="0.35">
      <c r="A23">
        <v>46</v>
      </c>
      <c r="B23" t="s">
        <v>53</v>
      </c>
      <c r="C23">
        <v>279</v>
      </c>
      <c r="D23">
        <v>4</v>
      </c>
      <c r="E23">
        <v>529</v>
      </c>
      <c r="F23">
        <v>1E-3</v>
      </c>
      <c r="G23">
        <v>12571.75</v>
      </c>
    </row>
    <row r="24" spans="1:15" x14ac:dyDescent="0.35">
      <c r="A24">
        <v>47</v>
      </c>
      <c r="B24" t="s">
        <v>53</v>
      </c>
      <c r="C24">
        <v>280</v>
      </c>
      <c r="D24">
        <v>5</v>
      </c>
      <c r="E24">
        <v>378</v>
      </c>
      <c r="F24">
        <v>1E-3</v>
      </c>
      <c r="G24">
        <v>7588.79</v>
      </c>
    </row>
    <row r="25" spans="1:15" x14ac:dyDescent="0.35">
      <c r="A25">
        <v>48</v>
      </c>
      <c r="B25" t="s">
        <v>53</v>
      </c>
      <c r="C25">
        <v>281</v>
      </c>
      <c r="D25">
        <v>6</v>
      </c>
      <c r="E25">
        <v>382</v>
      </c>
      <c r="F25">
        <v>1E-3</v>
      </c>
      <c r="G25">
        <v>7658.18</v>
      </c>
    </row>
    <row r="26" spans="1:15" x14ac:dyDescent="0.35">
      <c r="A26">
        <v>49</v>
      </c>
      <c r="B26" t="s">
        <v>53</v>
      </c>
      <c r="C26">
        <v>282</v>
      </c>
      <c r="D26">
        <v>7</v>
      </c>
      <c r="E26">
        <v>484</v>
      </c>
      <c r="F26">
        <v>2E-3</v>
      </c>
      <c r="G26">
        <v>17665.21</v>
      </c>
    </row>
    <row r="27" spans="1:15" x14ac:dyDescent="0.35">
      <c r="A27">
        <v>50</v>
      </c>
      <c r="B27" t="s">
        <v>53</v>
      </c>
      <c r="C27">
        <v>283</v>
      </c>
      <c r="D27">
        <v>8</v>
      </c>
      <c r="E27">
        <v>378</v>
      </c>
      <c r="F27">
        <v>1E-3</v>
      </c>
      <c r="G27">
        <v>9408.25</v>
      </c>
    </row>
    <row r="28" spans="1:15" x14ac:dyDescent="0.35">
      <c r="A28">
        <v>51</v>
      </c>
      <c r="B28" t="s">
        <v>53</v>
      </c>
      <c r="C28">
        <v>284</v>
      </c>
      <c r="D28">
        <v>9</v>
      </c>
      <c r="E28">
        <v>244</v>
      </c>
      <c r="F28">
        <v>1E-3</v>
      </c>
      <c r="G28">
        <v>7814.94</v>
      </c>
    </row>
    <row r="29" spans="1:15" x14ac:dyDescent="0.35">
      <c r="A29">
        <v>52</v>
      </c>
      <c r="B29" t="s">
        <v>53</v>
      </c>
      <c r="C29">
        <v>285</v>
      </c>
      <c r="D29">
        <v>10</v>
      </c>
      <c r="E29">
        <v>405</v>
      </c>
      <c r="F29">
        <v>1E-3</v>
      </c>
      <c r="G29">
        <v>8506.23</v>
      </c>
    </row>
    <row r="30" spans="1:15" x14ac:dyDescent="0.35">
      <c r="A30">
        <v>53</v>
      </c>
      <c r="B30" t="s">
        <v>53</v>
      </c>
      <c r="C30">
        <v>286</v>
      </c>
      <c r="D30">
        <v>11</v>
      </c>
      <c r="E30">
        <v>145</v>
      </c>
      <c r="F30">
        <v>1E-3</v>
      </c>
      <c r="G30">
        <v>7928.01</v>
      </c>
    </row>
    <row r="31" spans="1:15" x14ac:dyDescent="0.35">
      <c r="A31">
        <v>54</v>
      </c>
      <c r="B31" t="s">
        <v>53</v>
      </c>
      <c r="C31">
        <v>287</v>
      </c>
      <c r="D31">
        <v>12</v>
      </c>
      <c r="E31">
        <v>185</v>
      </c>
      <c r="F31">
        <v>1E-3</v>
      </c>
      <c r="G31">
        <v>5147.43</v>
      </c>
    </row>
    <row r="32" spans="1:15" x14ac:dyDescent="0.35">
      <c r="A32">
        <v>55</v>
      </c>
      <c r="B32" t="s">
        <v>53</v>
      </c>
      <c r="C32">
        <v>288</v>
      </c>
      <c r="D32">
        <v>13</v>
      </c>
      <c r="E32">
        <v>515</v>
      </c>
      <c r="F32">
        <v>2E-3</v>
      </c>
      <c r="G32">
        <v>14136.79</v>
      </c>
    </row>
    <row r="33" spans="1:7" x14ac:dyDescent="0.35">
      <c r="A33">
        <v>56</v>
      </c>
      <c r="B33" t="s">
        <v>53</v>
      </c>
      <c r="C33">
        <v>289</v>
      </c>
      <c r="D33">
        <v>14</v>
      </c>
      <c r="E33">
        <v>482</v>
      </c>
      <c r="F33">
        <v>2E-3</v>
      </c>
      <c r="G33">
        <v>14617.36</v>
      </c>
    </row>
    <row r="34" spans="1:7" x14ac:dyDescent="0.35">
      <c r="A34">
        <v>57</v>
      </c>
      <c r="B34" t="s">
        <v>53</v>
      </c>
      <c r="C34">
        <v>290</v>
      </c>
      <c r="D34">
        <v>15</v>
      </c>
      <c r="E34">
        <v>456</v>
      </c>
      <c r="F34">
        <v>1E-3</v>
      </c>
      <c r="G34">
        <v>11644.03</v>
      </c>
    </row>
    <row r="35" spans="1:7" x14ac:dyDescent="0.35">
      <c r="A35">
        <v>58</v>
      </c>
      <c r="B35" t="s">
        <v>53</v>
      </c>
      <c r="C35">
        <v>291</v>
      </c>
      <c r="D35">
        <v>16</v>
      </c>
      <c r="E35">
        <v>291</v>
      </c>
      <c r="F35">
        <v>1E-3</v>
      </c>
      <c r="G35">
        <v>6028.89</v>
      </c>
    </row>
    <row r="36" spans="1:7" x14ac:dyDescent="0.35">
      <c r="A36">
        <v>59</v>
      </c>
      <c r="B36" t="s">
        <v>53</v>
      </c>
      <c r="C36">
        <v>292</v>
      </c>
      <c r="D36">
        <v>17</v>
      </c>
      <c r="E36">
        <v>433</v>
      </c>
      <c r="F36">
        <v>1E-3</v>
      </c>
      <c r="G36">
        <v>10397.65</v>
      </c>
    </row>
    <row r="37" spans="1:7" x14ac:dyDescent="0.35">
      <c r="A37">
        <v>60</v>
      </c>
      <c r="B37" t="s">
        <v>53</v>
      </c>
      <c r="C37">
        <v>293</v>
      </c>
      <c r="D37">
        <v>18</v>
      </c>
      <c r="E37">
        <v>39</v>
      </c>
      <c r="F37">
        <v>2.0000000000000001E-4</v>
      </c>
      <c r="G37">
        <v>1464.82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10429</vt:lpstr>
      <vt:lpstr>10416</vt:lpstr>
      <vt:lpstr>10417</vt:lpstr>
      <vt:lpstr>10419</vt:lpstr>
      <vt:lpstr>10422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Sun, Yi</dc:creator>
  <cp:lastModifiedBy>Janina</cp:lastModifiedBy>
  <dcterms:created xsi:type="dcterms:W3CDTF">2024-07-02T14:59:43Z</dcterms:created>
  <dcterms:modified xsi:type="dcterms:W3CDTF">2025-09-08T08:04:50Z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226376056</vt:i4>
  </property>
  <property fmtid="{D5CDD505-2E9C-101B-9397-08002B2CF9AE}" pid="3" name="_NewReviewCycle">
    <vt:lpwstr/>
  </property>
  <property fmtid="{D5CDD505-2E9C-101B-9397-08002B2CF9AE}" pid="4" name="_EmailSubject">
    <vt:lpwstr>Raw Data PGE2 publication</vt:lpwstr>
  </property>
  <property fmtid="{D5CDD505-2E9C-101B-9397-08002B2CF9AE}" pid="5" name="_AuthorEmail">
    <vt:lpwstr>suny1@musc.edu</vt:lpwstr>
  </property>
  <property fmtid="{D5CDD505-2E9C-101B-9397-08002B2CF9AE}" pid="6" name="_AuthorEmailDisplayName">
    <vt:lpwstr>Sun, Yi</vt:lpwstr>
  </property>
  <property fmtid="{D5CDD505-2E9C-101B-9397-08002B2CF9AE}" pid="7" name="_ReviewingToolsShownOnce">
    <vt:lpwstr/>
  </property>
</Properties>
</file>